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F\Families data\Table_outputs\2021\Final\"/>
    </mc:Choice>
  </mc:AlternateContent>
  <xr:revisionPtr revIDLastSave="0" documentId="8_{3DC00C19-F1B9-4EA8-A09F-A3A360A6354C}" xr6:coauthVersionLast="45" xr6:coauthVersionMax="45" xr10:uidLastSave="{00000000-0000-0000-0000-000000000000}"/>
  <bookViews>
    <workbookView xWindow="28905" yWindow="3480" windowWidth="22515" windowHeight="15435" xr2:uid="{00000000-000D-0000-FFFF-FFFF00000000}"/>
  </bookViews>
  <sheets>
    <sheet name="Contents" sheetId="4" r:id="rId1"/>
    <sheet name="Table 1.1" sheetId="5" r:id="rId2"/>
    <sheet name="Table 1.2" sheetId="6" r:id="rId3"/>
    <sheet name="Index" sheetId="3" r:id="rId4"/>
    <sheet name="Data1" sheetId="1" r:id="rId5"/>
  </sheets>
  <definedNames>
    <definedName name="A124854178T">Data1!$H$1:$H$10,Data1!$H$11:$H$30</definedName>
    <definedName name="A124854178T_Data">Data1!$H$11:$H$30</definedName>
    <definedName name="A124854178T_Latest">Data1!$H$30</definedName>
    <definedName name="A124854182J">Data1!$Q$1:$Q$10,Data1!$Q$11:$Q$30</definedName>
    <definedName name="A124854182J_Data">Data1!$Q$11:$Q$30</definedName>
    <definedName name="A124854182J_Latest">Data1!$Q$30</definedName>
    <definedName name="A124854186T">Data1!$R$1:$R$10,Data1!$R$11:$R$30</definedName>
    <definedName name="A124854186T_Data">Data1!$R$11:$R$30</definedName>
    <definedName name="A124854186T_Latest">Data1!$R$30</definedName>
    <definedName name="A124854190J">Data1!$O$1:$O$10,Data1!$O$11:$O$30</definedName>
    <definedName name="A124854190J_Data">Data1!$O$11:$O$30</definedName>
    <definedName name="A124854190J_Latest">Data1!$O$30</definedName>
    <definedName name="A124854194T">Data1!$W$1:$W$10,Data1!$W$11:$W$30</definedName>
    <definedName name="A124854194T_Data">Data1!$W$11:$W$30</definedName>
    <definedName name="A124854194T_Latest">Data1!$W$30</definedName>
    <definedName name="A124854198A">Data1!$J$1:$J$10,Data1!$J$11:$J$30</definedName>
    <definedName name="A124854198A_Data">Data1!$J$11:$J$30</definedName>
    <definedName name="A124854198A_Latest">Data1!$J$30</definedName>
    <definedName name="A124854202F">Data1!$N$1:$N$10,Data1!$N$11:$N$30</definedName>
    <definedName name="A124854202F_Data">Data1!$N$11:$N$30</definedName>
    <definedName name="A124854202F_Latest">Data1!$N$30</definedName>
    <definedName name="A124854206R">Data1!$V$1:$V$10,Data1!$V$11:$V$30</definedName>
    <definedName name="A124854206R_Data">Data1!$V$11:$V$30</definedName>
    <definedName name="A124854206R_Latest">Data1!$V$30</definedName>
    <definedName name="A124854210F">Data1!$C$1:$C$10,Data1!$C$11:$C$30</definedName>
    <definedName name="A124854210F_Data">Data1!$C$11:$C$30</definedName>
    <definedName name="A124854210F_Latest">Data1!$C$30</definedName>
    <definedName name="A124854214R">Data1!$I$1:$I$10,Data1!$I$11:$I$30</definedName>
    <definedName name="A124854214R_Data">Data1!$I$11:$I$30</definedName>
    <definedName name="A124854214R_Latest">Data1!$I$30</definedName>
    <definedName name="A124854218X">Data1!$L$1:$L$10,Data1!$L$11:$L$30</definedName>
    <definedName name="A124854218X_Data">Data1!$L$11:$L$30</definedName>
    <definedName name="A124854218X_Latest">Data1!$L$30</definedName>
    <definedName name="A124854222R">Data1!$S$1:$S$10,Data1!$S$11:$S$30</definedName>
    <definedName name="A124854222R_Data">Data1!$S$11:$S$30</definedName>
    <definedName name="A124854222R_Latest">Data1!$S$30</definedName>
    <definedName name="A124854226X">Data1!$P$1:$P$10,Data1!$P$11:$P$30</definedName>
    <definedName name="A124854226X_Data">Data1!$P$11:$P$30</definedName>
    <definedName name="A124854226X_Latest">Data1!$P$30</definedName>
    <definedName name="A124854230R">Data1!$T$1:$T$10,Data1!$T$11:$T$30</definedName>
    <definedName name="A124854230R_Data">Data1!$T$11:$T$30</definedName>
    <definedName name="A124854230R_Latest">Data1!$T$30</definedName>
    <definedName name="A124854234X">Data1!$Z$1:$Z$10,Data1!$Z$11:$Z$30</definedName>
    <definedName name="A124854234X_Data">Data1!$Z$11:$Z$30</definedName>
    <definedName name="A124854234X_Latest">Data1!$Z$30</definedName>
    <definedName name="A124854238J">Data1!$F$1:$F$10,Data1!$F$11:$F$30</definedName>
    <definedName name="A124854238J_Data">Data1!$F$11:$F$30</definedName>
    <definedName name="A124854238J_Latest">Data1!$F$30</definedName>
    <definedName name="A124854242X">Data1!$G$1:$G$10,Data1!$G$11:$G$30</definedName>
    <definedName name="A124854242X_Data">Data1!$G$11:$G$30</definedName>
    <definedName name="A124854242X_Latest">Data1!$G$30</definedName>
    <definedName name="A124854246J">Data1!$B$1:$B$10,Data1!$B$11:$B$30</definedName>
    <definedName name="A124854246J_Data">Data1!$B$11:$B$30</definedName>
    <definedName name="A124854246J_Latest">Data1!$B$30</definedName>
    <definedName name="A124854250X">Data1!$D$1:$D$10,Data1!$D$11:$D$30</definedName>
    <definedName name="A124854250X_Data">Data1!$D$11:$D$30</definedName>
    <definedName name="A124854250X_Latest">Data1!$D$30</definedName>
    <definedName name="A124854254J">Data1!$E$1:$E$10,Data1!$E$11:$E$30</definedName>
    <definedName name="A124854254J_Data">Data1!$E$11:$E$30</definedName>
    <definedName name="A124854254J_Latest">Data1!$E$30</definedName>
    <definedName name="A124854258T">Data1!$M$1:$M$10,Data1!$M$11:$M$30</definedName>
    <definedName name="A124854258T_Data">Data1!$M$11:$M$30</definedName>
    <definedName name="A124854258T_Latest">Data1!$M$30</definedName>
    <definedName name="A124854262J">Data1!$U$1:$U$10,Data1!$U$11:$U$30</definedName>
    <definedName name="A124854262J_Data">Data1!$U$11:$U$30</definedName>
    <definedName name="A124854262J_Latest">Data1!$U$30</definedName>
    <definedName name="A124854266T">Data1!$Y$1:$Y$10,Data1!$Y$11:$Y$30</definedName>
    <definedName name="A124854266T_Data">Data1!$Y$11:$Y$30</definedName>
    <definedName name="A124854266T_Latest">Data1!$Y$30</definedName>
    <definedName name="A124854270J">Data1!$K$1:$K$10,Data1!$K$11:$K$30</definedName>
    <definedName name="A124854270J_Data">Data1!$K$11:$K$30</definedName>
    <definedName name="A124854270J_Latest">Data1!$K$30</definedName>
    <definedName name="A124854274T">Data1!$X$1:$X$10,Data1!$X$11:$X$30</definedName>
    <definedName name="A124854274T_Data">Data1!$X$11:$X$30</definedName>
    <definedName name="A124854274T_Latest">Data1!$X$30</definedName>
    <definedName name="A124854278A">Data1!$AA$1:$AA$10,Data1!$AA$11:$AA$30</definedName>
    <definedName name="A124854278A_Data">Data1!$AA$11:$AA$30</definedName>
    <definedName name="A124854278A_Latest">Data1!$AA$30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C53" i="5"/>
  <c r="C49" i="5"/>
  <c r="C48" i="5"/>
  <c r="C47" i="5"/>
  <c r="C45" i="5"/>
  <c r="C44" i="5"/>
  <c r="C43" i="5"/>
  <c r="C41" i="5"/>
  <c r="C40" i="5"/>
  <c r="C39" i="5"/>
  <c r="C37" i="5"/>
  <c r="C36" i="5"/>
  <c r="C35" i="5"/>
  <c r="C31" i="5"/>
  <c r="C29" i="5"/>
  <c r="C28" i="5"/>
  <c r="C27" i="5"/>
  <c r="C25" i="5"/>
  <c r="C24" i="5"/>
  <c r="C23" i="5"/>
  <c r="C21" i="5"/>
  <c r="C20" i="5"/>
  <c r="C19" i="5"/>
  <c r="C15" i="5"/>
  <c r="C14" i="5"/>
  <c r="C13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Cassandra L Gligora</author>
  </authors>
  <commentList>
    <comment ref="B13" authorId="0" shapeId="0" xr:uid="{8C2B285F-C660-4E5E-A2F5-CE834CAFD625}">
      <text>
        <r>
          <rPr>
            <sz val="8"/>
            <color indexed="81"/>
            <rFont val="arial"/>
            <family val="2"/>
          </rPr>
          <t>Includes: Couple families, One parent families with or without dependants and Other families.</t>
        </r>
      </text>
    </comment>
    <comment ref="B14" authorId="0" shapeId="0" xr:uid="{45DA2B63-B8D7-4A84-877D-E701B2E36004}">
      <text>
        <r>
          <rPr>
            <sz val="8"/>
            <color indexed="81"/>
            <rFont val="arial"/>
            <family val="2"/>
          </rPr>
          <t>Includes families with children under 15 years or students aged 15-24 years attending school or full-time tertiary education.</t>
        </r>
      </text>
    </comment>
    <comment ref="B19" authorId="0" shapeId="0" xr:uid="{A9C89D40-12FD-4F5E-B28C-137775B9CF3E}">
      <text>
        <r>
          <rPr>
            <sz val="8"/>
            <color indexed="81"/>
            <rFont val="arial"/>
            <family val="2"/>
          </rPr>
          <t xml:space="preserve">Total couple families includes opposite-sex and same-sex couples with &amp; without dependants.
</t>
        </r>
      </text>
    </comment>
    <comment ref="B23" authorId="0" shapeId="0" xr:uid="{5FA89456-07DF-4E4B-A4EE-EFF07ECC15DE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35" authorId="0" shapeId="0" xr:uid="{0C3DE993-B03D-427F-BADE-9C96330DD017}">
      <text>
        <r>
          <rPr>
            <sz val="8"/>
            <color indexed="81"/>
            <rFont val="arial"/>
            <family val="2"/>
          </rPr>
          <t xml:space="preserve">Total includes one parent families with dependants and one parent families without dependants.
</t>
        </r>
      </text>
    </comment>
    <comment ref="B36" authorId="1" shapeId="0" xr:uid="{D87C9730-264B-41F7-8A96-9EB99595FE5A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37" authorId="1" shapeId="0" xr:uid="{74B55AE7-3FFB-48C2-ADE3-3F96A624EB40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39" authorId="0" shapeId="0" xr:uid="{761DE0D2-6018-411F-B2D4-A1F982978460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40" authorId="1" shapeId="0" xr:uid="{6A0C69B6-5F43-4C89-A4E5-2193C96B3B43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1" authorId="1" shapeId="0" xr:uid="{3F33AB31-6DAC-4CBB-AA3E-F07F329C0E1A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44" authorId="1" shapeId="0" xr:uid="{391CCE87-7606-4D6C-BE9E-53D4BBF8161B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5" authorId="1" shapeId="0" xr:uid="{706B1C15-19E5-4CE4-A36B-30408656C7C2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48" authorId="1" shapeId="0" xr:uid="{48468580-F169-4C60-880E-407D7BC21A9C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9" authorId="1" shapeId="0" xr:uid="{6E6D27C2-F451-417E-82B6-87F9D4CF7C44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53" authorId="0" shapeId="0" xr:uid="{FA1B5E80-7AFE-4CE1-89A2-6F21AE4D9F41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Amwony</author>
    <author>Cassandra L Gligora</author>
  </authors>
  <commentList>
    <comment ref="B13" authorId="0" shapeId="0" xr:uid="{6F63863B-CEBB-44C5-8C11-02262447DF36}">
      <text>
        <r>
          <rPr>
            <sz val="8"/>
            <color indexed="81"/>
            <rFont val="arial"/>
            <family val="2"/>
          </rPr>
          <t>Includes: Couple families, One parent families with or without dependants and Other families.</t>
        </r>
      </text>
    </comment>
    <comment ref="B14" authorId="0" shapeId="0" xr:uid="{EEB0EA4B-EACB-484A-BAA0-80FD50D502D3}">
      <text>
        <r>
          <rPr>
            <sz val="8"/>
            <color indexed="81"/>
            <rFont val="arial"/>
            <family val="2"/>
          </rPr>
          <t>Includes families with children under 15 years or students aged 15-24 years attending school or full-time tertiary education.</t>
        </r>
      </text>
    </comment>
    <comment ref="B19" authorId="0" shapeId="0" xr:uid="{FD8061AF-96FB-484D-AF47-8671E1F814A9}">
      <text>
        <r>
          <rPr>
            <sz val="8"/>
            <color indexed="81"/>
            <rFont val="arial"/>
            <family val="2"/>
          </rPr>
          <t xml:space="preserve">Total couple families includes opposite-sex and same-sex couples with &amp; without dependants.
</t>
        </r>
      </text>
    </comment>
    <comment ref="B23" authorId="0" shapeId="0" xr:uid="{EDDC59ED-77B6-421C-B75F-2D2769E78FCD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35" authorId="0" shapeId="0" xr:uid="{8016CC93-1314-484B-919B-B7DEE2D16DF2}">
      <text>
        <r>
          <rPr>
            <sz val="8"/>
            <color indexed="81"/>
            <rFont val="arial"/>
            <family val="2"/>
          </rPr>
          <t xml:space="preserve">Total includes one parent families with dependants and one parent families without dependants.
</t>
        </r>
      </text>
    </comment>
    <comment ref="B36" authorId="1" shapeId="0" xr:uid="{E8D352E7-81D1-48EC-AB30-FFFD7230CF70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37" authorId="1" shapeId="0" xr:uid="{0FF36C95-B520-45C6-84E0-F4FE40FBDD29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39" authorId="0" shapeId="0" xr:uid="{7DA734D4-808B-4BE0-90B0-37CAD50ECC19}">
      <text>
        <r>
          <rPr>
            <sz val="8"/>
            <color indexed="81"/>
            <rFont val="arial"/>
            <family val="2"/>
          </rPr>
          <t>Includes families with children under 15 years or children aged 15-24 years attending school or full-time tertiary education.</t>
        </r>
      </text>
    </comment>
    <comment ref="B40" authorId="1" shapeId="0" xr:uid="{AC51B50A-FD6D-4D24-A32F-785F815C7982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1" authorId="1" shapeId="0" xr:uid="{F5874535-1F59-4C25-B336-911D7DE84BD2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44" authorId="1" shapeId="0" xr:uid="{245A0EBA-0FAF-41E0-A1E7-5DAC5AE2353F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5" authorId="1" shapeId="0" xr:uid="{8C4A4C6B-8F36-4E89-9394-0FEDE3E9BD66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48" authorId="1" shapeId="0" xr:uid="{D4CDE354-76A0-46D9-BBAB-F3793461D63A}">
      <text>
        <r>
          <rPr>
            <sz val="8"/>
            <color indexed="81"/>
            <rFont val="arial"/>
            <family val="2"/>
          </rPr>
          <t>Single female parent with dependants and/or children. The relationship between a mother and a child/dependant can be formed via a natural, adoptive, step, foster or child dependency relationship.</t>
        </r>
      </text>
    </comment>
    <comment ref="B49" authorId="1" shapeId="0" xr:uid="{E1FABFC2-86F2-42E0-B672-C71A003B7D14}">
      <text>
        <r>
          <rPr>
            <sz val="8"/>
            <color indexed="81"/>
            <rFont val="arial"/>
            <family val="2"/>
          </rPr>
          <t>Single male parent with dependants and/or children. The relationship between a father and a child/dependant can be formed via a natural, adoptive, step, foster or child dependency relationship.</t>
        </r>
      </text>
    </comment>
    <comment ref="B53" authorId="0" shapeId="0" xr:uid="{E7978238-50AA-431C-B585-6DF0A9291E93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M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2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2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3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3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4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4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6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6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7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7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8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24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<sst xmlns="http://schemas.openxmlformats.org/spreadsheetml/2006/main" count="497" uniqueCount="109">
  <si>
    <t>All Families ;</t>
  </si>
  <si>
    <t>All Families ;  With dependants ;</t>
  </si>
  <si>
    <t>All Families ;  &gt; With children under 15 ;</t>
  </si>
  <si>
    <t>&gt; Couple families ;</t>
  </si>
  <si>
    <t>&gt; Couple families ;  With dependants ;</t>
  </si>
  <si>
    <t>&gt; Couple families ;  &gt; With children under 15 ;</t>
  </si>
  <si>
    <t>&gt; Couple families ;  Without dependants ;</t>
  </si>
  <si>
    <t>&gt; Couple families ;  Opposite-sex couples ;</t>
  </si>
  <si>
    <t>&gt; Couple families ;  Opposite-sex couples ;  With dependants ;</t>
  </si>
  <si>
    <t>&gt; Couple families ;  Opposite-sex couples ;  &gt; With children under 15 ;</t>
  </si>
  <si>
    <t>&gt; Couple families ;  Same-sex couples ;</t>
  </si>
  <si>
    <t>&gt; Couple families ;  Same-sex couples ;  With dependants ;</t>
  </si>
  <si>
    <t>&gt; Couple families ;  Same-sex couples ;  &gt; With children under 15 ;</t>
  </si>
  <si>
    <t>&gt; One parent families ;</t>
  </si>
  <si>
    <t>&gt; One parent families ;  With dependants ;</t>
  </si>
  <si>
    <t>&gt; One parent families ;  &gt; With children under 15 ;</t>
  </si>
  <si>
    <t>&gt; One parent families ;  Without dependants ;</t>
  </si>
  <si>
    <t>&gt; One parent families ;  Single mothers ;</t>
  </si>
  <si>
    <t>&gt; One parent families ;  Single mothers ;  With dependants ;</t>
  </si>
  <si>
    <t>&gt; One parent families ;  Single mothers ;  &gt; With children under 15 ;</t>
  </si>
  <si>
    <t>&gt; One parent families ;  Single mothers ;  Without dependants ;</t>
  </si>
  <si>
    <t>&gt; One parent families ;  Single fathers ;</t>
  </si>
  <si>
    <t>&gt; One parent families ;  Single fathers ;  With dependants ;</t>
  </si>
  <si>
    <t>&gt; One parent families ;  Single fathers ;  &gt; With children under 15 ;</t>
  </si>
  <si>
    <t>&gt; One parent families ;  Single fathers ;  Without dependants ;</t>
  </si>
  <si>
    <t>&gt; Other families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</si>
  <si>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</si>
  <si>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</si>
  <si>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</si>
  <si>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</si>
  <si>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</si>
  <si>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</si>
  <si>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</si>
  <si>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</si>
  <si>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</si>
  <si>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</si>
  <si>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</si>
  <si>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</si>
  <si>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A124854246J</t>
  </si>
  <si>
    <t>A124854210F</t>
  </si>
  <si>
    <t>A124854250X</t>
  </si>
  <si>
    <t>A124854254J</t>
  </si>
  <si>
    <t>A124854238J</t>
  </si>
  <si>
    <t>A124854242X</t>
  </si>
  <si>
    <t>A124854178T</t>
  </si>
  <si>
    <t>A124854214R</t>
  </si>
  <si>
    <t>A124854198A</t>
  </si>
  <si>
    <t>A124854270J</t>
  </si>
  <si>
    <t>A124854218X</t>
  </si>
  <si>
    <t>A124854258T</t>
  </si>
  <si>
    <t>A124854202F</t>
  </si>
  <si>
    <t>A124854190J</t>
  </si>
  <si>
    <t>A124854226X</t>
  </si>
  <si>
    <t>A124854182J</t>
  </si>
  <si>
    <t>A124854186T</t>
  </si>
  <si>
    <t>A124854222R</t>
  </si>
  <si>
    <t>A124854230R</t>
  </si>
  <si>
    <t>A124854262J</t>
  </si>
  <si>
    <t>A124854206R</t>
  </si>
  <si>
    <t>A124854194T</t>
  </si>
  <si>
    <t>A124854274T</t>
  </si>
  <si>
    <t>A124854266T</t>
  </si>
  <si>
    <t>A124854234X</t>
  </si>
  <si>
    <t>A124854278A</t>
  </si>
  <si>
    <t>Time Series Workbook</t>
  </si>
  <si>
    <t>6224.0.55.001 Labour Force Status of Families</t>
  </si>
  <si>
    <t>Table 1. Family Types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</si>
  <si>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</si>
  <si>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</si>
  <si>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</si>
  <si>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</si>
  <si>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</si>
  <si>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</si>
  <si>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</si>
  <si>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</si>
  <si>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</si>
  <si>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</si>
  <si>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</si>
  <si>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1.1 - June 2021</t>
  </si>
  <si>
    <t>Table 1.2 -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</si>
  <si>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</si>
  <si>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</si>
  <si>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</si>
  <si>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</si>
  <si>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</si>
  <si>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</si>
  <si>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</si>
  <si>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</si>
  <si>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'000</t>
  </si>
  <si>
    <t>ALL FAMILIES</t>
  </si>
  <si>
    <t>With dependants (includes children under 15)</t>
  </si>
  <si>
    <t>With children under 15</t>
  </si>
  <si>
    <t>COUPLE FAMILIES</t>
  </si>
  <si>
    <t>Total couple families</t>
  </si>
  <si>
    <t>Opposite-sex</t>
  </si>
  <si>
    <t>Same-sex</t>
  </si>
  <si>
    <t>Couple families with dependants (includes children under 15)</t>
  </si>
  <si>
    <t>Couple families with children under 15</t>
  </si>
  <si>
    <t>Couple families without children under 15 or dependants</t>
  </si>
  <si>
    <t>ONE PARENT FAMILIES</t>
  </si>
  <si>
    <t>Total one parent families</t>
  </si>
  <si>
    <t>Single mothers</t>
  </si>
  <si>
    <t>Single fathers</t>
  </si>
  <si>
    <t>One parent families with dependants (includes children under 15)</t>
  </si>
  <si>
    <t>One parent families with children under 15</t>
  </si>
  <si>
    <t>One parent families without children under 15 or dependants</t>
  </si>
  <si>
    <t>OTHER FAMILIES</t>
  </si>
  <si>
    <t>Total other families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</si>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</sst>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10" fillId="0" borderId="0">
      <alignment horizontal="right"/>
    </xf>
    <xf numFmtId="0" fontId="2" fillId="0" borderId="0"/>
    <xf numFmtId="0" fontId="26" fillId="0" borderId="0">
      <alignment horizontal="right"/>
    </xf>
  </cellStyleXfs>
  <cellXfs count="9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4" fillId="0" borderId="0" xfId="0" applyFont="1" applyAlignment="1">
      <alignment horizontal="center"/>
    </xf>
    <xf numFmtId="17" fontId="27" fillId="0" borderId="0" xfId="0" applyNumberFormat="1" applyFont="1" applyAlignment="1">
      <alignment horizontal="right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0" fontId="27" fillId="0" borderId="3" xfId="0" applyFont="1" applyBorder="1" applyAlignment="1">
      <alignment horizontal="left" wrapText="1" indent="30"/>
    </xf>
    <xf numFmtId="0" fontId="27" fillId="0" borderId="3" xfId="0" applyFont="1" applyBorder="1" applyAlignment="1">
      <alignment wrapText="1"/>
    </xf>
    <xf numFmtId="166" fontId="10" fillId="0" borderId="0" xfId="11" applyNumberFormat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167" fontId="27" fillId="0" borderId="0" xfId="0" applyNumberFormat="1" applyFont="1" applyAlignment="1">
      <alignment horizontal="left"/>
    </xf>
    <xf numFmtId="166" fontId="27" fillId="0" borderId="0" xfId="12" applyNumberFormat="1" applyFont="1">
      <alignment horizontal="right"/>
    </xf>
    <xf numFmtId="1" fontId="28" fillId="0" borderId="0" xfId="13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167" fontId="10" fillId="0" borderId="0" xfId="0" applyNumberFormat="1" applyFont="1" applyAlignment="1">
      <alignment horizontal="left" indent="1"/>
    </xf>
    <xf numFmtId="166" fontId="10" fillId="0" borderId="0" xfId="12" applyNumberFormat="1">
      <alignment horizontal="right"/>
    </xf>
    <xf numFmtId="167" fontId="10" fillId="0" borderId="0" xfId="7" applyNumberFormat="1" applyFont="1"/>
    <xf numFmtId="0" fontId="31" fillId="0" borderId="0" xfId="7" applyFont="1"/>
    <xf numFmtId="167" fontId="10" fillId="0" borderId="0" xfId="0" applyNumberFormat="1" applyFont="1" applyAlignment="1">
      <alignment horizontal="left" indent="3"/>
    </xf>
    <xf numFmtId="167" fontId="24" fillId="0" borderId="0" xfId="0" applyNumberFormat="1" applyFont="1" applyAlignment="1">
      <alignment horizontal="center" wrapText="1"/>
    </xf>
    <xf numFmtId="167" fontId="32" fillId="0" borderId="0" xfId="0" applyNumberFormat="1" applyFont="1" applyAlignment="1">
      <alignment horizontal="left" indent="1"/>
    </xf>
    <xf numFmtId="166" fontId="32" fillId="0" borderId="0" xfId="12" applyNumberFormat="1" applyFont="1">
      <alignment horizontal="right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 indent="2"/>
    </xf>
    <xf numFmtId="167" fontId="10" fillId="0" borderId="0" xfId="0" applyNumberFormat="1" applyFont="1" applyAlignment="1">
      <alignment horizontal="left" indent="4"/>
    </xf>
    <xf numFmtId="167" fontId="10" fillId="0" borderId="0" xfId="0" applyNumberFormat="1" applyFont="1" applyAlignment="1">
      <alignment horizontal="left" indent="5"/>
    </xf>
    <xf numFmtId="167" fontId="0" fillId="0" borderId="0" xfId="0" applyNumberFormat="1" applyAlignment="1">
      <alignment horizontal="left" indent="3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" fontId="28" fillId="0" borderId="0" xfId="14" applyNumberFormat="1" applyFont="1" applyAlignment="1">
      <alignment horizontal="center"/>
    </xf>
    <xf numFmtId="167" fontId="32" fillId="0" borderId="0" xfId="12" applyNumberFormat="1" applyFont="1">
      <alignment horizontal="right"/>
    </xf>
    <xf numFmtId="0" fontId="33" fillId="0" borderId="0" xfId="1" applyFont="1" applyAlignment="1" applyProtection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5">
    <cellStyle name="Hyperlink" xfId="1" builtinId="8"/>
    <cellStyle name="Hyperlink 2" xfId="5" xr:uid="{E96B2DBA-790C-4066-826B-96B5D25251F6}"/>
    <cellStyle name="Normal" xfId="0" builtinId="0"/>
    <cellStyle name="Normal 10" xfId="3" xr:uid="{5DBBC502-2BDC-4693-9A1B-49B6416B35D2}"/>
    <cellStyle name="Normal 2" xfId="7" xr:uid="{079F0E79-99A4-46AA-8C0B-B4C6F9AB2802}"/>
    <cellStyle name="Normal 2 2" xfId="10" xr:uid="{AF33AE4B-ADDE-45A2-A734-910C312B9BAA}"/>
    <cellStyle name="Normal 2 4" xfId="4" xr:uid="{D86801EF-E6CB-4120-AEE7-BC7942639DAD}"/>
    <cellStyle name="Normal 3 5 4" xfId="2" xr:uid="{ACAB07D0-AC05-4F75-8319-D5916EA4E6C4}"/>
    <cellStyle name="Normal 30" xfId="13" xr:uid="{6B4164C8-7DED-4374-9145-9E06BC70A4C8}"/>
    <cellStyle name="Style1" xfId="6" xr:uid="{3AB62048-8506-4718-A545-A7A6D6DD9009}"/>
    <cellStyle name="Style4" xfId="8" xr:uid="{02664269-A61E-4467-90E4-2DC1809ED289}"/>
    <cellStyle name="Style5" xfId="9" xr:uid="{F0F28322-682E-4297-9CC3-40366BE6C2BB}"/>
    <cellStyle name="Style7 5" xfId="12" xr:uid="{15BFC8DA-B3EA-4AF4-966C-D52D3A890D89}"/>
    <cellStyle name="Style8 2" xfId="14" xr:uid="{27E6D05F-ED64-46E9-9956-66F18DB8F9D3}"/>
    <cellStyle name="Style9" xfId="11" xr:uid="{28FBFB1D-E963-4C3B-A08C-EE4FDF5AC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60F40-59A8-4F00-BBE9-07F1DDAE21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C87D07-1EB0-4BFF-8239-E047051730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0DFEB8-A92B-4927-AD1C-F123171306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45807BC-DE77-4F86-9855-694C70B5AE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520C-33EC-4699-BBB1-34547B3EE710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64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65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87" t="s">
        <v>66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5.75" customHeight="1">
      <c r="A7" s="21"/>
      <c r="B7" s="22" t="s">
        <v>75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76</v>
      </c>
      <c r="C9" s="24"/>
      <c r="D9" s="21"/>
      <c r="E9" s="21"/>
    </row>
    <row r="10" spans="1:12">
      <c r="A10" s="24"/>
      <c r="B10" s="26" t="s">
        <v>77</v>
      </c>
      <c r="C10" s="24"/>
      <c r="D10" s="21"/>
      <c r="E10" s="21"/>
    </row>
    <row r="11" spans="1:12">
      <c r="A11" s="24"/>
      <c r="B11" s="27">
        <v>1.1000000000000001</v>
      </c>
      <c r="C11" s="28" t="s">
        <v>78</v>
      </c>
      <c r="D11" s="21"/>
      <c r="E11" s="21"/>
    </row>
    <row r="12" spans="1:12">
      <c r="A12" s="24"/>
      <c r="B12" s="27">
        <v>1.2</v>
      </c>
      <c r="C12" s="28" t="s">
        <v>79</v>
      </c>
      <c r="D12" s="21"/>
      <c r="E12" s="21"/>
    </row>
    <row r="13" spans="1:12">
      <c r="A13" s="24"/>
      <c r="B13" s="27" t="s">
        <v>80</v>
      </c>
      <c r="C13" s="28" t="s">
        <v>81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88"/>
      <c r="C15" s="88"/>
      <c r="D15" s="21"/>
      <c r="E15" s="21"/>
    </row>
    <row r="16" spans="1:12" ht="15.75">
      <c r="A16" s="24"/>
      <c r="B16" s="89" t="s">
        <v>82</v>
      </c>
      <c r="C16" s="89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83</v>
      </c>
      <c r="C18" s="24"/>
      <c r="D18" s="21"/>
      <c r="E18" s="21"/>
    </row>
    <row r="19" spans="1:5">
      <c r="A19" s="24"/>
      <c r="B19" s="90" t="s">
        <v>84</v>
      </c>
      <c r="C19" s="90"/>
      <c r="D19" s="21"/>
      <c r="E19" s="21"/>
    </row>
    <row r="20" spans="1:5">
      <c r="A20" s="24"/>
      <c r="B20" s="90" t="s">
        <v>85</v>
      </c>
      <c r="C20" s="90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67</v>
      </c>
      <c r="C22" s="21"/>
      <c r="D22" s="21"/>
      <c r="E22" s="21"/>
    </row>
    <row r="23" spans="1:5">
      <c r="A23" s="23"/>
      <c r="B23" s="86" t="s">
        <v>86</v>
      </c>
      <c r="C23" s="86"/>
      <c r="D23" s="86"/>
      <c r="E23" s="86"/>
    </row>
    <row r="24" spans="1:5">
      <c r="A24" s="23"/>
      <c r="B24" s="86" t="s">
        <v>87</v>
      </c>
      <c r="C24" s="86"/>
      <c r="D24" s="86"/>
      <c r="E24" s="86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D8A9652E-A2DF-4359-BC5D-48BAC30F8281}"/>
    <hyperlink ref="B13" location="Index!A12" display="Index" xr:uid="{90E74568-0C11-4E8D-A5B2-B67C01FDAB6D}"/>
    <hyperlink ref="B26" r:id="rId2" display="© Commonwealth of Australia 2015" xr:uid="{51AC2BC4-6D6F-4600-A17E-7C3C43C285EC}"/>
    <hyperlink ref="B20" r:id="rId3" display="Explanatory Notes" xr:uid="{836815F0-A49C-4A2F-82AF-4492451A7FB1}"/>
    <hyperlink ref="B19" r:id="rId4" xr:uid="{F4F83744-EB3E-4E1F-A987-70BE71B8F0F4}"/>
    <hyperlink ref="B19:C19" r:id="rId5" display="Summary" xr:uid="{04D148E1-9111-4E94-B92E-19081CE373A4}"/>
    <hyperlink ref="B20:C20" r:id="rId6" display="Methodology" xr:uid="{1FD7473B-21A1-468A-A132-DB3B4E519FB3}"/>
    <hyperlink ref="B11" location="'Table 1.1'!C12" display="'Table 1.1'!C12" xr:uid="{0FB337A6-2197-4D50-BDD1-9F663A390DA6}"/>
    <hyperlink ref="B12" location="'Table 1.2'!C12" display="'Table 1.2'!C12" xr:uid="{B0D57D0F-C760-4C7C-901A-91E51EB86F89}"/>
    <hyperlink ref="B24" r:id="rId7" display="or the Labour Surveys Branch at labour.statistics@abs.gov.au." xr:uid="{C82A4C58-9F40-49C3-BF9F-14ECB944A207}"/>
    <hyperlink ref="B23:E23" r:id="rId8" display="For further information about these and related statistics visit www.abs.gov.au/about/contact-us" xr:uid="{E1D71C39-2184-4C34-99F1-AF862AD903FD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C937-4E2B-486E-8702-E91E69964E46}">
  <sheetPr>
    <pageSetUpPr fitToPage="1"/>
  </sheetPr>
  <dimension ref="A1:L55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91" t="str">
        <f>Contents!B5</f>
        <v>6224.0.55.001 Labour Force Status of Families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95" customHeight="1">
      <c r="A6" s="31"/>
      <c r="B6" s="92" t="str">
        <f>Contents!B6</f>
        <v>Table 1. Family Types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3" t="str">
        <f>Contents!C11</f>
        <v>Table 1.1 - June 2021</v>
      </c>
      <c r="B8" s="93"/>
      <c r="C8" s="93"/>
      <c r="D8" s="93"/>
      <c r="E8" s="93"/>
      <c r="F8" s="93"/>
      <c r="G8" s="93"/>
      <c r="H8" s="93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88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52" t="s">
        <v>89</v>
      </c>
      <c r="C11" s="53"/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4"/>
      <c r="B12" s="55"/>
      <c r="C12" s="56"/>
      <c r="D12" s="57"/>
      <c r="E12" s="57"/>
      <c r="F12" s="58"/>
      <c r="G12" s="59"/>
      <c r="H12" s="59"/>
      <c r="I12" s="59"/>
      <c r="J12" s="60"/>
      <c r="K12" s="60"/>
      <c r="L12" s="60"/>
    </row>
    <row r="13" spans="1:12">
      <c r="A13" s="61"/>
      <c r="B13" s="62" t="s">
        <v>89</v>
      </c>
      <c r="C13" s="63">
        <f>A124854246J_Latest</f>
        <v>7286.3280000000004</v>
      </c>
      <c r="D13" s="57"/>
      <c r="E13" s="57"/>
      <c r="F13" s="64"/>
      <c r="G13" s="65"/>
      <c r="H13" s="66"/>
      <c r="I13" s="66"/>
      <c r="J13" s="66"/>
      <c r="K13" s="66"/>
      <c r="L13" s="66"/>
    </row>
    <row r="14" spans="1:12">
      <c r="A14" s="61"/>
      <c r="B14" s="67" t="s">
        <v>90</v>
      </c>
      <c r="C14" s="68">
        <f>A124854210F_Latest</f>
        <v>3313.86</v>
      </c>
      <c r="D14" s="57"/>
      <c r="E14" s="57"/>
      <c r="F14" s="64"/>
      <c r="G14" s="69"/>
      <c r="H14" s="69"/>
      <c r="I14" s="69"/>
      <c r="J14" s="70"/>
      <c r="K14" s="70"/>
      <c r="L14" s="70"/>
    </row>
    <row r="15" spans="1:12">
      <c r="A15" s="61"/>
      <c r="B15" s="71" t="s">
        <v>91</v>
      </c>
      <c r="C15" s="68">
        <f>A124854250X_Latest</f>
        <v>2685.9740000000002</v>
      </c>
      <c r="D15" s="57"/>
      <c r="E15" s="57"/>
      <c r="F15" s="64"/>
      <c r="G15" s="69"/>
      <c r="H15" s="69"/>
      <c r="I15" s="69"/>
      <c r="J15" s="45"/>
      <c r="K15" s="45"/>
      <c r="L15" s="45"/>
    </row>
    <row r="16" spans="1:12">
      <c r="A16" s="61"/>
      <c r="D16" s="57"/>
      <c r="E16" s="57"/>
      <c r="F16" s="64"/>
      <c r="G16" s="69"/>
      <c r="H16" s="69"/>
      <c r="I16" s="69"/>
      <c r="J16" s="45"/>
      <c r="K16" s="45"/>
      <c r="L16" s="45"/>
    </row>
    <row r="17" spans="1:12" ht="15" customHeight="1">
      <c r="A17" s="61"/>
      <c r="B17" s="52" t="s">
        <v>92</v>
      </c>
      <c r="C17" s="53"/>
      <c r="D17" s="57"/>
      <c r="E17" s="57"/>
      <c r="F17" s="64"/>
      <c r="G17" s="69"/>
      <c r="H17" s="69"/>
      <c r="I17" s="69"/>
      <c r="J17" s="45"/>
      <c r="K17" s="45"/>
      <c r="L17" s="45"/>
    </row>
    <row r="18" spans="1:12">
      <c r="A18" s="61"/>
      <c r="B18" s="72"/>
      <c r="C18" s="72"/>
      <c r="D18" s="57"/>
      <c r="E18" s="57"/>
      <c r="F18" s="64"/>
      <c r="G18" s="69"/>
      <c r="H18" s="69"/>
      <c r="I18" s="69"/>
      <c r="J18" s="45"/>
      <c r="K18" s="45"/>
      <c r="L18" s="45"/>
    </row>
    <row r="19" spans="1:12">
      <c r="A19" s="61"/>
      <c r="B19" s="73" t="s">
        <v>93</v>
      </c>
      <c r="C19" s="74">
        <f>A124854254J_Latest</f>
        <v>6080.08</v>
      </c>
      <c r="D19" s="57"/>
      <c r="E19" s="57"/>
      <c r="F19" s="64"/>
      <c r="G19" s="69"/>
      <c r="H19" s="69"/>
      <c r="I19" s="69"/>
      <c r="J19" s="45"/>
      <c r="K19" s="45"/>
      <c r="L19" s="45"/>
    </row>
    <row r="20" spans="1:12">
      <c r="A20" s="61"/>
      <c r="B20" s="71" t="s">
        <v>94</v>
      </c>
      <c r="C20" s="68">
        <f>A124854214R_Latest</f>
        <v>5980.6819999999998</v>
      </c>
      <c r="D20" s="57"/>
      <c r="E20" s="57"/>
      <c r="F20" s="64"/>
      <c r="G20" s="69"/>
      <c r="H20" s="69"/>
      <c r="I20" s="69"/>
      <c r="J20" s="45"/>
      <c r="K20" s="45"/>
      <c r="L20" s="45"/>
    </row>
    <row r="21" spans="1:12">
      <c r="A21" s="61"/>
      <c r="B21" s="71" t="s">
        <v>95</v>
      </c>
      <c r="C21" s="68">
        <f>A124854218X_Latest</f>
        <v>99.397999999999996</v>
      </c>
      <c r="D21" s="57"/>
      <c r="E21" s="57"/>
      <c r="F21" s="64"/>
      <c r="G21" s="69"/>
      <c r="H21" s="69"/>
      <c r="I21" s="69"/>
      <c r="J21" s="45"/>
      <c r="K21" s="45"/>
      <c r="L21" s="45"/>
    </row>
    <row r="22" spans="1:12">
      <c r="A22" s="61"/>
      <c r="B22" s="71"/>
      <c r="C22" s="75"/>
      <c r="D22" s="57"/>
      <c r="E22" s="57"/>
      <c r="F22" s="64"/>
      <c r="G22" s="69"/>
      <c r="H22" s="69"/>
      <c r="I22" s="69"/>
      <c r="J22" s="45"/>
      <c r="K22" s="45"/>
      <c r="L22" s="45"/>
    </row>
    <row r="23" spans="1:12">
      <c r="A23" s="61"/>
      <c r="B23" s="76" t="s">
        <v>96</v>
      </c>
      <c r="C23" s="68">
        <f>A124854238J_Latest</f>
        <v>2662.1559999999999</v>
      </c>
      <c r="D23" s="57"/>
      <c r="E23" s="57"/>
      <c r="F23" s="64"/>
      <c r="G23" s="69"/>
      <c r="H23" s="69"/>
      <c r="I23" s="69"/>
      <c r="J23" s="45"/>
      <c r="K23" s="45"/>
      <c r="L23" s="45"/>
    </row>
    <row r="24" spans="1:12">
      <c r="A24" s="61"/>
      <c r="B24" s="71" t="s">
        <v>94</v>
      </c>
      <c r="C24" s="68">
        <f>A124854198A_Latest</f>
        <v>2641.32</v>
      </c>
      <c r="D24" s="57"/>
      <c r="E24" s="57"/>
      <c r="F24" s="64"/>
      <c r="G24" s="69"/>
      <c r="H24" s="69"/>
      <c r="I24" s="69"/>
      <c r="J24" s="45"/>
      <c r="K24" s="45"/>
      <c r="L24" s="45"/>
    </row>
    <row r="25" spans="1:12">
      <c r="A25" s="61"/>
      <c r="B25" s="71" t="s">
        <v>95</v>
      </c>
      <c r="C25" s="68">
        <f>A124854258T_Latest</f>
        <v>20.835999999999999</v>
      </c>
      <c r="D25" s="57"/>
      <c r="E25" s="57"/>
      <c r="F25" s="57"/>
      <c r="G25" s="57"/>
      <c r="H25" s="57"/>
      <c r="I25" s="64"/>
      <c r="J25" s="69"/>
      <c r="K25" s="69"/>
      <c r="L25" s="69"/>
    </row>
    <row r="26" spans="1:12">
      <c r="A26" s="61"/>
      <c r="B26" s="71"/>
      <c r="C26" s="75"/>
      <c r="D26" s="57"/>
      <c r="E26" s="57"/>
      <c r="F26" s="57"/>
      <c r="G26" s="57"/>
      <c r="H26" s="57"/>
      <c r="I26" s="64"/>
      <c r="J26" s="69"/>
      <c r="K26" s="69"/>
      <c r="L26" s="69"/>
    </row>
    <row r="27" spans="1:12">
      <c r="A27" s="61"/>
      <c r="B27" s="77" t="s">
        <v>97</v>
      </c>
      <c r="C27" s="68">
        <f>A124854242X_Latest</f>
        <v>2168.5830000000001</v>
      </c>
      <c r="D27" s="57"/>
      <c r="E27" s="57"/>
      <c r="F27" s="57"/>
      <c r="G27" s="57"/>
      <c r="H27" s="57"/>
      <c r="I27" s="64"/>
      <c r="J27" s="69"/>
      <c r="K27" s="69"/>
      <c r="L27" s="69"/>
    </row>
    <row r="28" spans="1:12">
      <c r="A28" s="61"/>
      <c r="B28" s="78" t="s">
        <v>94</v>
      </c>
      <c r="C28" s="68">
        <f>A124854270J_Latest</f>
        <v>2149.268</v>
      </c>
      <c r="D28" s="57"/>
      <c r="E28" s="57"/>
      <c r="F28" s="57"/>
      <c r="G28" s="57"/>
      <c r="H28" s="57"/>
      <c r="I28" s="64"/>
      <c r="J28" s="69"/>
      <c r="K28" s="69"/>
      <c r="L28" s="69"/>
    </row>
    <row r="29" spans="1:12">
      <c r="A29" s="61"/>
      <c r="B29" s="78" t="s">
        <v>95</v>
      </c>
      <c r="C29" s="68">
        <f>A124854202F_Latest</f>
        <v>19.315000000000001</v>
      </c>
      <c r="D29" s="57"/>
      <c r="E29" s="57"/>
      <c r="F29" s="57"/>
      <c r="G29" s="57"/>
      <c r="H29" s="57"/>
      <c r="I29" s="64"/>
      <c r="J29" s="69"/>
      <c r="K29" s="69"/>
      <c r="L29" s="69"/>
    </row>
    <row r="30" spans="1:12">
      <c r="A30" s="61"/>
      <c r="B30" s="71"/>
      <c r="C30" s="75"/>
      <c r="D30" s="57"/>
      <c r="E30" s="57"/>
      <c r="F30" s="57"/>
      <c r="G30" s="57"/>
      <c r="H30" s="57"/>
      <c r="I30" s="64"/>
      <c r="J30" s="69"/>
      <c r="K30" s="69"/>
      <c r="L30" s="69"/>
    </row>
    <row r="31" spans="1:12">
      <c r="A31" s="61"/>
      <c r="B31" s="76" t="s">
        <v>98</v>
      </c>
      <c r="C31" s="68">
        <f>A124854178T_Latest</f>
        <v>3417.924</v>
      </c>
      <c r="D31" s="57"/>
      <c r="E31" s="57"/>
      <c r="F31" s="57"/>
      <c r="G31" s="57"/>
      <c r="H31" s="57"/>
      <c r="I31" s="64"/>
      <c r="J31" s="69"/>
      <c r="K31" s="69"/>
      <c r="L31" s="69"/>
    </row>
    <row r="32" spans="1:12">
      <c r="A32" s="61"/>
      <c r="B32" s="79"/>
      <c r="C32" s="79"/>
      <c r="D32" s="57"/>
      <c r="E32" s="57"/>
      <c r="F32" s="57"/>
      <c r="G32" s="57"/>
      <c r="H32" s="57"/>
      <c r="I32" s="64"/>
      <c r="J32" s="69"/>
      <c r="K32" s="69"/>
      <c r="L32" s="69"/>
    </row>
    <row r="33" spans="1:12" ht="15" customHeight="1">
      <c r="A33" s="61"/>
      <c r="B33" s="52" t="s">
        <v>99</v>
      </c>
      <c r="C33" s="53"/>
      <c r="D33" s="57"/>
      <c r="E33" s="57"/>
      <c r="F33" s="57"/>
      <c r="G33" s="57"/>
      <c r="H33" s="57"/>
      <c r="I33" s="64"/>
      <c r="J33" s="69"/>
      <c r="K33" s="69"/>
      <c r="L33" s="69"/>
    </row>
    <row r="34" spans="1:12">
      <c r="A34" s="61"/>
      <c r="B34" s="72"/>
      <c r="C34" s="72"/>
      <c r="D34" s="57"/>
      <c r="E34" s="57"/>
      <c r="F34" s="57"/>
      <c r="G34" s="57"/>
      <c r="H34" s="57"/>
      <c r="I34" s="64"/>
      <c r="J34" s="69"/>
      <c r="K34" s="69"/>
      <c r="L34" s="69"/>
    </row>
    <row r="35" spans="1:12">
      <c r="A35" s="80"/>
      <c r="B35" s="73" t="s">
        <v>100</v>
      </c>
      <c r="C35" s="74">
        <f>A124854190J_Latest</f>
        <v>1095.5830000000001</v>
      </c>
      <c r="D35" s="81"/>
      <c r="E35" s="81"/>
      <c r="F35" s="81"/>
      <c r="G35" s="81"/>
      <c r="H35" s="82"/>
      <c r="I35" s="64"/>
      <c r="J35" s="45"/>
      <c r="K35" s="45"/>
      <c r="L35" s="45"/>
    </row>
    <row r="36" spans="1:12">
      <c r="A36" s="45"/>
      <c r="B36" s="71" t="s">
        <v>101</v>
      </c>
      <c r="C36" s="68">
        <f>A124854222R_Latest</f>
        <v>874.81299999999999</v>
      </c>
      <c r="D36" s="45"/>
      <c r="E36" s="45"/>
      <c r="F36" s="45"/>
      <c r="G36" s="45"/>
      <c r="H36" s="45"/>
      <c r="I36" s="83"/>
      <c r="J36" s="45"/>
      <c r="K36" s="45"/>
      <c r="L36" s="45"/>
    </row>
    <row r="37" spans="1:12">
      <c r="A37" s="30"/>
      <c r="B37" s="71" t="s">
        <v>102</v>
      </c>
      <c r="C37" s="68">
        <f>A124854194T_Latest</f>
        <v>220.77</v>
      </c>
      <c r="D37" s="45"/>
      <c r="E37" s="45"/>
      <c r="F37" s="45"/>
      <c r="G37" s="45"/>
      <c r="H37" s="45"/>
      <c r="I37" s="83"/>
      <c r="J37" s="45"/>
      <c r="K37" s="45"/>
      <c r="L37" s="45"/>
    </row>
    <row r="38" spans="1:12" ht="15" customHeight="1">
      <c r="B38" s="71"/>
      <c r="C38" s="75"/>
    </row>
    <row r="39" spans="1:12" ht="15" customHeight="1">
      <c r="B39" s="76" t="s">
        <v>103</v>
      </c>
      <c r="C39" s="68">
        <f>A124854226X_Latest</f>
        <v>651.70399999999995</v>
      </c>
    </row>
    <row r="40" spans="1:12" ht="15" customHeight="1">
      <c r="B40" s="71" t="s">
        <v>101</v>
      </c>
      <c r="C40" s="68">
        <f>A124854230R_Latest</f>
        <v>532.83000000000004</v>
      </c>
    </row>
    <row r="41" spans="1:12" ht="15" customHeight="1">
      <c r="B41" s="71" t="s">
        <v>102</v>
      </c>
      <c r="C41" s="68">
        <f>A124854274T_Latest</f>
        <v>118.874</v>
      </c>
    </row>
    <row r="42" spans="1:12" ht="15" customHeight="1">
      <c r="B42" s="71"/>
      <c r="C42" s="75"/>
    </row>
    <row r="43" spans="1:12" ht="15" customHeight="1">
      <c r="B43" s="77" t="s">
        <v>104</v>
      </c>
      <c r="C43" s="68">
        <f>A124854182J_Latest</f>
        <v>517.39200000000005</v>
      </c>
    </row>
    <row r="44" spans="1:12" ht="15" customHeight="1">
      <c r="B44" s="78" t="s">
        <v>101</v>
      </c>
      <c r="C44" s="68">
        <f>A124854262J_Latest</f>
        <v>435.178</v>
      </c>
    </row>
    <row r="45" spans="1:12" ht="15" customHeight="1">
      <c r="B45" s="78" t="s">
        <v>102</v>
      </c>
      <c r="C45" s="68">
        <f>A124854266T_Latest</f>
        <v>82.213999999999999</v>
      </c>
    </row>
    <row r="46" spans="1:12" ht="15" customHeight="1">
      <c r="B46" s="71"/>
      <c r="C46" s="75"/>
    </row>
    <row r="47" spans="1:12" ht="15" customHeight="1">
      <c r="B47" s="76" t="s">
        <v>105</v>
      </c>
      <c r="C47" s="68">
        <f>A124854186T_Latest</f>
        <v>443.87900000000002</v>
      </c>
    </row>
    <row r="48" spans="1:12" ht="15" customHeight="1">
      <c r="B48" s="71" t="s">
        <v>101</v>
      </c>
      <c r="C48" s="68">
        <f>A124854206R_Latest</f>
        <v>341.983</v>
      </c>
    </row>
    <row r="49" spans="2:3" ht="15" customHeight="1">
      <c r="B49" s="71" t="s">
        <v>102</v>
      </c>
      <c r="C49" s="68">
        <f>A124854234X_Latest</f>
        <v>101.896</v>
      </c>
    </row>
    <row r="50" spans="2:3" ht="15" customHeight="1">
      <c r="B50" s="79"/>
      <c r="C50" s="79"/>
    </row>
    <row r="51" spans="2:3" ht="15" customHeight="1">
      <c r="B51" s="52" t="s">
        <v>106</v>
      </c>
      <c r="C51" s="53"/>
    </row>
    <row r="52" spans="2:3" ht="15" customHeight="1">
      <c r="B52" s="72"/>
      <c r="C52" s="72"/>
    </row>
    <row r="53" spans="2:3" ht="15" customHeight="1">
      <c r="B53" s="73" t="s">
        <v>107</v>
      </c>
      <c r="C53" s="84">
        <f>A124854278A_Latest</f>
        <v>110.664</v>
      </c>
    </row>
    <row r="55" spans="2:3" ht="15" customHeight="1">
      <c r="B55" s="85" t="s">
        <v>108</v>
      </c>
      <c r="C55" s="85"/>
    </row>
  </sheetData>
  <mergeCells count="3">
    <mergeCell ref="B5:L5"/>
    <mergeCell ref="B6:L6"/>
    <mergeCell ref="A8:H8"/>
  </mergeCells>
  <hyperlinks>
    <hyperlink ref="B55" r:id="rId1" display="© Commonwealth of Australia 2011" xr:uid="{5CD77388-79C0-405C-81F4-C1B4E84D8B8F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EB3E-7732-4559-8E8E-FF5727B8C9DF}">
  <sheetPr>
    <pageSetUpPr fitToPage="1"/>
  </sheetPr>
  <dimension ref="A1:L55"/>
  <sheetViews>
    <sheetView zoomScaleNormal="100" workbookViewId="0">
      <pane ySplit="10" topLeftCell="A11" activePane="bottomLeft" state="frozen"/>
      <selection activeCell="B61" sqref="B61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91" t="str">
        <f>Contents!B5</f>
        <v>6224.0.55.001 Labour Force Status of Families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95" customHeight="1">
      <c r="A6" s="31"/>
      <c r="B6" s="92" t="str">
        <f>Contents!B6</f>
        <v>Table 1. Family Types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93" t="str">
        <f>Contents!C12</f>
        <v>Table 1.2 - Time Series IDs</v>
      </c>
      <c r="B8" s="93"/>
      <c r="C8" s="93"/>
      <c r="D8" s="93"/>
      <c r="E8" s="93"/>
      <c r="F8" s="93"/>
      <c r="G8" s="93"/>
      <c r="H8" s="93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88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52" t="s">
        <v>89</v>
      </c>
      <c r="C11" s="53"/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4"/>
      <c r="B12" s="55"/>
      <c r="C12" s="56"/>
      <c r="D12" s="57"/>
      <c r="E12" s="60"/>
    </row>
    <row r="13" spans="1:12">
      <c r="A13" s="61"/>
      <c r="B13" s="62" t="s">
        <v>89</v>
      </c>
      <c r="C13" s="19" t="s">
        <v>38</v>
      </c>
      <c r="D13" s="57"/>
      <c r="E13" s="66"/>
    </row>
    <row r="14" spans="1:12">
      <c r="A14" s="61"/>
      <c r="B14" s="67" t="s">
        <v>90</v>
      </c>
      <c r="C14" s="19" t="s">
        <v>39</v>
      </c>
      <c r="D14" s="57"/>
      <c r="E14" s="70"/>
    </row>
    <row r="15" spans="1:12">
      <c r="A15" s="61"/>
      <c r="B15" s="71" t="s">
        <v>91</v>
      </c>
      <c r="C15" s="19" t="s">
        <v>40</v>
      </c>
      <c r="D15" s="57"/>
      <c r="E15" s="45"/>
    </row>
    <row r="16" spans="1:12">
      <c r="A16" s="61"/>
      <c r="D16" s="57"/>
      <c r="E16" s="45"/>
    </row>
    <row r="17" spans="1:5" ht="15" customHeight="1">
      <c r="A17" s="61"/>
      <c r="B17" s="52" t="s">
        <v>92</v>
      </c>
      <c r="C17" s="53"/>
      <c r="D17" s="57"/>
      <c r="E17" s="45"/>
    </row>
    <row r="18" spans="1:5">
      <c r="A18" s="61"/>
      <c r="B18" s="72"/>
      <c r="C18" s="72"/>
      <c r="D18" s="57"/>
      <c r="E18" s="45"/>
    </row>
    <row r="19" spans="1:5">
      <c r="A19" s="61"/>
      <c r="B19" s="73" t="s">
        <v>93</v>
      </c>
      <c r="C19" s="19" t="s">
        <v>41</v>
      </c>
      <c r="D19" s="57"/>
      <c r="E19" s="45"/>
    </row>
    <row r="20" spans="1:5">
      <c r="A20" s="61"/>
      <c r="B20" s="71" t="s">
        <v>94</v>
      </c>
      <c r="C20" s="19" t="s">
        <v>45</v>
      </c>
      <c r="D20" s="57"/>
      <c r="E20" s="45"/>
    </row>
    <row r="21" spans="1:5">
      <c r="A21" s="61"/>
      <c r="B21" s="71" t="s">
        <v>95</v>
      </c>
      <c r="C21" s="19" t="s">
        <v>48</v>
      </c>
      <c r="D21" s="57"/>
      <c r="E21" s="45"/>
    </row>
    <row r="22" spans="1:5">
      <c r="A22" s="61"/>
      <c r="B22" s="71"/>
      <c r="C22" s="75"/>
      <c r="D22" s="57"/>
      <c r="E22" s="45"/>
    </row>
    <row r="23" spans="1:5">
      <c r="A23" s="61"/>
      <c r="B23" s="76" t="s">
        <v>96</v>
      </c>
      <c r="C23" s="19" t="s">
        <v>42</v>
      </c>
      <c r="D23" s="57"/>
      <c r="E23" s="45"/>
    </row>
    <row r="24" spans="1:5">
      <c r="A24" s="61"/>
      <c r="B24" s="71" t="s">
        <v>94</v>
      </c>
      <c r="C24" s="19" t="s">
        <v>46</v>
      </c>
      <c r="D24" s="57"/>
      <c r="E24" s="45"/>
    </row>
    <row r="25" spans="1:5">
      <c r="A25" s="61"/>
      <c r="B25" s="71" t="s">
        <v>95</v>
      </c>
      <c r="C25" s="19" t="s">
        <v>49</v>
      </c>
      <c r="D25" s="57"/>
      <c r="E25" s="69"/>
    </row>
    <row r="26" spans="1:5">
      <c r="A26" s="61"/>
      <c r="B26" s="71"/>
      <c r="C26" s="75"/>
      <c r="D26" s="57"/>
      <c r="E26" s="69"/>
    </row>
    <row r="27" spans="1:5">
      <c r="A27" s="61"/>
      <c r="B27" s="77" t="s">
        <v>97</v>
      </c>
      <c r="C27" s="19" t="s">
        <v>43</v>
      </c>
      <c r="D27" s="57"/>
      <c r="E27" s="69"/>
    </row>
    <row r="28" spans="1:5">
      <c r="A28" s="61"/>
      <c r="B28" s="78" t="s">
        <v>94</v>
      </c>
      <c r="C28" s="19" t="s">
        <v>47</v>
      </c>
      <c r="D28" s="57"/>
      <c r="E28" s="69"/>
    </row>
    <row r="29" spans="1:5">
      <c r="A29" s="61"/>
      <c r="B29" s="78" t="s">
        <v>95</v>
      </c>
      <c r="C29" s="19" t="s">
        <v>50</v>
      </c>
      <c r="D29" s="57"/>
      <c r="E29" s="69"/>
    </row>
    <row r="30" spans="1:5">
      <c r="A30" s="61"/>
      <c r="B30" s="71"/>
      <c r="C30" s="75"/>
      <c r="D30" s="57"/>
      <c r="E30" s="69"/>
    </row>
    <row r="31" spans="1:5">
      <c r="A31" s="61"/>
      <c r="B31" s="76" t="s">
        <v>98</v>
      </c>
      <c r="C31" s="19" t="s">
        <v>44</v>
      </c>
      <c r="D31" s="57"/>
      <c r="E31" s="69"/>
    </row>
    <row r="32" spans="1:5">
      <c r="A32" s="61"/>
      <c r="B32" s="79"/>
      <c r="C32" s="79"/>
      <c r="D32" s="57"/>
      <c r="E32" s="69"/>
    </row>
    <row r="33" spans="1:5" ht="15" customHeight="1">
      <c r="A33" s="61"/>
      <c r="B33" s="52" t="s">
        <v>99</v>
      </c>
      <c r="C33" s="53"/>
      <c r="D33" s="57"/>
      <c r="E33" s="69"/>
    </row>
    <row r="34" spans="1:5">
      <c r="A34" s="61"/>
      <c r="B34" s="72"/>
      <c r="C34" s="72"/>
      <c r="D34" s="57"/>
      <c r="E34" s="69"/>
    </row>
    <row r="35" spans="1:5">
      <c r="A35" s="80"/>
      <c r="B35" s="73" t="s">
        <v>100</v>
      </c>
      <c r="C35" s="19" t="s">
        <v>51</v>
      </c>
      <c r="D35" s="57"/>
      <c r="E35" s="45"/>
    </row>
    <row r="36" spans="1:5">
      <c r="A36" s="45"/>
      <c r="B36" s="71" t="s">
        <v>101</v>
      </c>
      <c r="C36" s="19" t="s">
        <v>55</v>
      </c>
      <c r="D36" s="57"/>
      <c r="E36" s="45"/>
    </row>
    <row r="37" spans="1:5">
      <c r="A37" s="30"/>
      <c r="B37" s="71" t="s">
        <v>102</v>
      </c>
      <c r="C37" s="19" t="s">
        <v>59</v>
      </c>
      <c r="D37" s="57"/>
      <c r="E37" s="45"/>
    </row>
    <row r="38" spans="1:5" ht="15" customHeight="1">
      <c r="B38" s="71"/>
      <c r="C38" s="75"/>
      <c r="D38" s="57"/>
    </row>
    <row r="39" spans="1:5" ht="15" customHeight="1">
      <c r="B39" s="76" t="s">
        <v>103</v>
      </c>
      <c r="C39" s="19" t="s">
        <v>52</v>
      </c>
      <c r="D39" s="57"/>
    </row>
    <row r="40" spans="1:5" ht="15" customHeight="1">
      <c r="B40" s="71" t="s">
        <v>101</v>
      </c>
      <c r="C40" s="19" t="s">
        <v>56</v>
      </c>
      <c r="D40" s="57"/>
    </row>
    <row r="41" spans="1:5" ht="15" customHeight="1">
      <c r="B41" s="71" t="s">
        <v>102</v>
      </c>
      <c r="C41" s="19" t="s">
        <v>60</v>
      </c>
      <c r="D41" s="57"/>
    </row>
    <row r="42" spans="1:5" ht="15" customHeight="1">
      <c r="B42" s="71"/>
      <c r="C42" s="75"/>
      <c r="D42" s="57"/>
    </row>
    <row r="43" spans="1:5" ht="15" customHeight="1">
      <c r="B43" s="77" t="s">
        <v>104</v>
      </c>
      <c r="C43" s="19" t="s">
        <v>53</v>
      </c>
      <c r="D43" s="57"/>
    </row>
    <row r="44" spans="1:5" ht="15" customHeight="1">
      <c r="B44" s="78" t="s">
        <v>101</v>
      </c>
      <c r="C44" s="19" t="s">
        <v>57</v>
      </c>
      <c r="D44" s="57"/>
    </row>
    <row r="45" spans="1:5" ht="15" customHeight="1">
      <c r="B45" s="78" t="s">
        <v>102</v>
      </c>
      <c r="C45" s="19" t="s">
        <v>61</v>
      </c>
      <c r="D45" s="57"/>
    </row>
    <row r="46" spans="1:5" ht="15" customHeight="1">
      <c r="B46" s="71"/>
      <c r="C46" s="75"/>
      <c r="D46" s="57"/>
    </row>
    <row r="47" spans="1:5" ht="15" customHeight="1">
      <c r="B47" s="76" t="s">
        <v>105</v>
      </c>
      <c r="C47" s="19" t="s">
        <v>54</v>
      </c>
      <c r="D47" s="57"/>
    </row>
    <row r="48" spans="1:5" ht="15" customHeight="1">
      <c r="B48" s="71" t="s">
        <v>101</v>
      </c>
      <c r="C48" s="19" t="s">
        <v>58</v>
      </c>
      <c r="D48" s="57"/>
    </row>
    <row r="49" spans="2:4" ht="15" customHeight="1">
      <c r="B49" s="71" t="s">
        <v>102</v>
      </c>
      <c r="C49" s="19" t="s">
        <v>62</v>
      </c>
      <c r="D49" s="57"/>
    </row>
    <row r="50" spans="2:4" ht="15" customHeight="1">
      <c r="B50" s="79"/>
      <c r="C50" s="79"/>
      <c r="D50" s="57"/>
    </row>
    <row r="51" spans="2:4" ht="15" customHeight="1">
      <c r="B51" s="52" t="s">
        <v>106</v>
      </c>
      <c r="C51" s="53"/>
      <c r="D51" s="57"/>
    </row>
    <row r="52" spans="2:4" ht="15" customHeight="1">
      <c r="B52" s="72"/>
      <c r="C52" s="72"/>
      <c r="D52" s="57"/>
    </row>
    <row r="53" spans="2:4" ht="15" customHeight="1">
      <c r="B53" s="73" t="s">
        <v>107</v>
      </c>
      <c r="C53" s="19" t="s">
        <v>63</v>
      </c>
      <c r="D53" s="57"/>
    </row>
    <row r="55" spans="2:4" ht="15" customHeight="1">
      <c r="B55" s="85" t="s">
        <v>108</v>
      </c>
      <c r="C55" s="85"/>
    </row>
  </sheetData>
  <mergeCells count="3">
    <mergeCell ref="B5:L5"/>
    <mergeCell ref="B6:L6"/>
    <mergeCell ref="A8:H8"/>
  </mergeCells>
  <hyperlinks>
    <hyperlink ref="B55" r:id="rId1" display="© Commonwealth of Australia 2011" xr:uid="{6BE54918-D361-42DB-B93D-4F61A2266C3D}"/>
    <hyperlink ref="C13" location="A124854246J" display="A124854246J" xr:uid="{DD63850D-A671-4A75-BB37-57F44B19BF64}"/>
    <hyperlink ref="C14" location="A124854210F" display="A124854210F" xr:uid="{57F5C75A-0ECF-4F93-971F-66E304C50CF4}"/>
    <hyperlink ref="C15" location="A124854250X" display="A124854250X" xr:uid="{2A372C19-B471-43E3-8E35-C7341097BE04}"/>
    <hyperlink ref="C19" location="A124854254J" display="A124854254J" xr:uid="{7C5D0BF8-1E85-4F5A-B9B4-94F0CF76B6B7}"/>
    <hyperlink ref="C20" location="A124854214R" display="A124854214R" xr:uid="{277D48BC-9918-4E99-B307-103A6185AC96}"/>
    <hyperlink ref="C21" location="A124854218X" display="A124854218X" xr:uid="{3D6E9FE1-2FFF-486B-AE9B-54D21F5901AC}"/>
    <hyperlink ref="C23" location="A124854238J" display="A124854238J" xr:uid="{705227DC-4C99-4D00-A3E9-F9F39F3C275E}"/>
    <hyperlink ref="C24" location="A124854198A" display="A124854198A" xr:uid="{A5E54F26-4560-4F9F-9759-894C321A18BC}"/>
    <hyperlink ref="C25" location="A124854258T" display="A124854258T" xr:uid="{64F1D0EC-4F5A-4797-9333-D9E227DEED33}"/>
    <hyperlink ref="C27" location="A124854242X" display="A124854242X" xr:uid="{793B6442-27D9-4880-8F90-26FC35D2A4FB}"/>
    <hyperlink ref="C28" location="A124854270J" display="A124854270J" xr:uid="{47FD109F-E9B0-4620-A5FF-D20191458D9A}"/>
    <hyperlink ref="C29" location="A124854202F" display="A124854202F" xr:uid="{5C2EC20D-8B80-465A-95F6-7E090D941076}"/>
    <hyperlink ref="C31" location="A124854178T" display="A124854178T" xr:uid="{85E82F5F-8FB9-4B5F-A305-CE3F60D1A2C5}"/>
    <hyperlink ref="C35" location="A124854190J" display="A124854190J" xr:uid="{B0BA606A-BE92-4948-83C1-A72F4E344F9D}"/>
    <hyperlink ref="C36" location="A124854222R" display="A124854222R" xr:uid="{07CE1650-B5B6-4E82-9E51-B00001BE722B}"/>
    <hyperlink ref="C37" location="A124854194T" display="A124854194T" xr:uid="{C1A7AC1A-26DD-4C85-8BC3-2C935A82D717}"/>
    <hyperlink ref="C39" location="A124854226X" display="A124854226X" xr:uid="{06312D31-E5F8-433E-A24E-C8A7AFE6587D}"/>
    <hyperlink ref="C40" location="A124854230R" display="A124854230R" xr:uid="{C5D9FD35-72C0-4F02-8F68-77FEC1A7AAA0}"/>
    <hyperlink ref="C41" location="A124854274T" display="A124854274T" xr:uid="{8D7D8288-38F1-474E-83B9-2E347269AC83}"/>
    <hyperlink ref="C43" location="A124854182J" display="A124854182J" xr:uid="{FF92DD80-C9C8-4490-B01A-926C0A3E3189}"/>
    <hyperlink ref="C44" location="A124854262J" display="A124854262J" xr:uid="{A7BEF501-9E0C-4B05-9641-765414FF739A}"/>
    <hyperlink ref="C45" location="A124854266T" display="A124854266T" xr:uid="{4E97BA3B-56F1-4D24-A0CA-2F9FF6E57B14}"/>
    <hyperlink ref="C47" location="A124854186T" display="A124854186T" xr:uid="{84679D85-806A-48BD-BD29-8186A46597E2}"/>
    <hyperlink ref="C48" location="A124854206R" display="A124854206R" xr:uid="{3CFC9B85-6522-46DF-B087-85B8C2E26A18}"/>
    <hyperlink ref="C49" location="A124854234X" display="A124854234X" xr:uid="{9652C6D9-C0DE-464A-B317-429CFAE27B34}"/>
    <hyperlink ref="C53" location="A124854278A" display="A124854278A" xr:uid="{E447AB0A-C434-4B2B-BEFA-F661F40A36EC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9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0.42578125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64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65</v>
      </c>
    </row>
    <row r="6" spans="1:13" ht="15.75" customHeight="1">
      <c r="B6" s="87" t="s">
        <v>66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8" spans="1:13" ht="15">
      <c r="D8" s="16" t="s">
        <v>68</v>
      </c>
    </row>
    <row r="9" spans="1:13" s="17" customFormat="1"/>
    <row r="10" spans="1:13" ht="22.5" customHeight="1">
      <c r="A10" s="18" t="s">
        <v>69</v>
      </c>
      <c r="B10" s="18"/>
      <c r="C10" s="18"/>
      <c r="D10" s="18" t="s">
        <v>27</v>
      </c>
      <c r="E10" s="18" t="s">
        <v>34</v>
      </c>
      <c r="F10" s="18" t="s">
        <v>31</v>
      </c>
      <c r="G10" s="18" t="s">
        <v>32</v>
      </c>
      <c r="H10" s="18" t="s">
        <v>70</v>
      </c>
      <c r="I10" s="18" t="s">
        <v>26</v>
      </c>
      <c r="J10" s="18" t="s">
        <v>28</v>
      </c>
      <c r="K10" s="18" t="s">
        <v>71</v>
      </c>
      <c r="L10" s="18" t="s">
        <v>30</v>
      </c>
    </row>
    <row r="12" spans="1:13">
      <c r="A12" s="11" t="s">
        <v>0</v>
      </c>
      <c r="D12" s="11" t="s">
        <v>36</v>
      </c>
      <c r="E12" s="19" t="s">
        <v>38</v>
      </c>
      <c r="F12" s="10">
        <v>39965</v>
      </c>
      <c r="G12" s="10">
        <v>44348</v>
      </c>
      <c r="H12" s="11">
        <v>20</v>
      </c>
      <c r="I12" s="20" t="s">
        <v>35</v>
      </c>
      <c r="J12" s="11" t="s">
        <v>37</v>
      </c>
      <c r="K12" s="11" t="s">
        <v>73</v>
      </c>
      <c r="L12" s="11" t="s">
        <v>74</v>
      </c>
    </row>
    <row r="13" spans="1:13">
      <c r="A13" s="11" t="s">
        <v>1</v>
      </c>
      <c r="D13" s="11" t="s">
        <v>36</v>
      </c>
      <c r="E13" s="19" t="s">
        <v>39</v>
      </c>
      <c r="F13" s="10">
        <v>39965</v>
      </c>
      <c r="G13" s="10">
        <v>44348</v>
      </c>
      <c r="H13" s="11">
        <v>20</v>
      </c>
      <c r="I13" s="20" t="s">
        <v>35</v>
      </c>
      <c r="J13" s="11" t="s">
        <v>37</v>
      </c>
      <c r="K13" s="11" t="s">
        <v>73</v>
      </c>
      <c r="L13" s="11" t="s">
        <v>74</v>
      </c>
    </row>
    <row r="14" spans="1:13">
      <c r="A14" s="11" t="s">
        <v>2</v>
      </c>
      <c r="D14" s="11" t="s">
        <v>36</v>
      </c>
      <c r="E14" s="19" t="s">
        <v>40</v>
      </c>
      <c r="F14" s="10">
        <v>39965</v>
      </c>
      <c r="G14" s="10">
        <v>44348</v>
      </c>
      <c r="H14" s="11">
        <v>20</v>
      </c>
      <c r="I14" s="20" t="s">
        <v>35</v>
      </c>
      <c r="J14" s="11" t="s">
        <v>37</v>
      </c>
      <c r="K14" s="11" t="s">
        <v>73</v>
      </c>
      <c r="L14" s="11" t="s">
        <v>74</v>
      </c>
    </row>
    <row r="15" spans="1:13">
      <c r="A15" s="11" t="s">
        <v>3</v>
      </c>
      <c r="D15" s="11" t="s">
        <v>36</v>
      </c>
      <c r="E15" s="19" t="s">
        <v>41</v>
      </c>
      <c r="F15" s="10">
        <v>39965</v>
      </c>
      <c r="G15" s="10">
        <v>44348</v>
      </c>
      <c r="H15" s="11">
        <v>20</v>
      </c>
      <c r="I15" s="20" t="s">
        <v>35</v>
      </c>
      <c r="J15" s="11" t="s">
        <v>37</v>
      </c>
      <c r="K15" s="11" t="s">
        <v>73</v>
      </c>
      <c r="L15" s="11" t="s">
        <v>74</v>
      </c>
    </row>
    <row r="16" spans="1:13">
      <c r="A16" s="11" t="s">
        <v>4</v>
      </c>
      <c r="D16" s="11" t="s">
        <v>36</v>
      </c>
      <c r="E16" s="19" t="s">
        <v>42</v>
      </c>
      <c r="F16" s="10">
        <v>39965</v>
      </c>
      <c r="G16" s="10">
        <v>44348</v>
      </c>
      <c r="H16" s="11">
        <v>20</v>
      </c>
      <c r="I16" s="20" t="s">
        <v>35</v>
      </c>
      <c r="J16" s="11" t="s">
        <v>37</v>
      </c>
      <c r="K16" s="11" t="s">
        <v>73</v>
      </c>
      <c r="L16" s="11" t="s">
        <v>74</v>
      </c>
    </row>
    <row r="17" spans="1:12">
      <c r="A17" s="11" t="s">
        <v>5</v>
      </c>
      <c r="D17" s="11" t="s">
        <v>36</v>
      </c>
      <c r="E17" s="19" t="s">
        <v>43</v>
      </c>
      <c r="F17" s="10">
        <v>39965</v>
      </c>
      <c r="G17" s="10">
        <v>44348</v>
      </c>
      <c r="H17" s="11">
        <v>20</v>
      </c>
      <c r="I17" s="20" t="s">
        <v>35</v>
      </c>
      <c r="J17" s="11" t="s">
        <v>37</v>
      </c>
      <c r="K17" s="11" t="s">
        <v>73</v>
      </c>
      <c r="L17" s="11" t="s">
        <v>74</v>
      </c>
    </row>
    <row r="18" spans="1:12">
      <c r="A18" s="11" t="s">
        <v>6</v>
      </c>
      <c r="D18" s="11" t="s">
        <v>36</v>
      </c>
      <c r="E18" s="19" t="s">
        <v>44</v>
      </c>
      <c r="F18" s="10">
        <v>39965</v>
      </c>
      <c r="G18" s="10">
        <v>44348</v>
      </c>
      <c r="H18" s="11">
        <v>20</v>
      </c>
      <c r="I18" s="20" t="s">
        <v>35</v>
      </c>
      <c r="J18" s="11" t="s">
        <v>37</v>
      </c>
      <c r="K18" s="11" t="s">
        <v>73</v>
      </c>
      <c r="L18" s="11" t="s">
        <v>74</v>
      </c>
    </row>
    <row r="19" spans="1:12">
      <c r="A19" s="11" t="s">
        <v>7</v>
      </c>
      <c r="D19" s="11" t="s">
        <v>36</v>
      </c>
      <c r="E19" s="19" t="s">
        <v>45</v>
      </c>
      <c r="F19" s="10">
        <v>39965</v>
      </c>
      <c r="G19" s="10">
        <v>44348</v>
      </c>
      <c r="H19" s="11">
        <v>20</v>
      </c>
      <c r="I19" s="20" t="s">
        <v>35</v>
      </c>
      <c r="J19" s="11" t="s">
        <v>37</v>
      </c>
      <c r="K19" s="11" t="s">
        <v>73</v>
      </c>
      <c r="L19" s="11" t="s">
        <v>74</v>
      </c>
    </row>
    <row r="20" spans="1:12">
      <c r="A20" s="11" t="s">
        <v>8</v>
      </c>
      <c r="D20" s="11" t="s">
        <v>36</v>
      </c>
      <c r="E20" s="19" t="s">
        <v>46</v>
      </c>
      <c r="F20" s="10">
        <v>39965</v>
      </c>
      <c r="G20" s="10">
        <v>44348</v>
      </c>
      <c r="H20" s="11">
        <v>20</v>
      </c>
      <c r="I20" s="20" t="s">
        <v>35</v>
      </c>
      <c r="J20" s="11" t="s">
        <v>37</v>
      </c>
      <c r="K20" s="11" t="s">
        <v>73</v>
      </c>
      <c r="L20" s="11" t="s">
        <v>74</v>
      </c>
    </row>
    <row r="21" spans="1:12">
      <c r="A21" s="11" t="s">
        <v>9</v>
      </c>
      <c r="D21" s="11" t="s">
        <v>36</v>
      </c>
      <c r="E21" s="19" t="s">
        <v>47</v>
      </c>
      <c r="F21" s="10">
        <v>39965</v>
      </c>
      <c r="G21" s="10">
        <v>44348</v>
      </c>
      <c r="H21" s="11">
        <v>20</v>
      </c>
      <c r="I21" s="20" t="s">
        <v>35</v>
      </c>
      <c r="J21" s="11" t="s">
        <v>37</v>
      </c>
      <c r="K21" s="11" t="s">
        <v>73</v>
      </c>
      <c r="L21" s="11" t="s">
        <v>74</v>
      </c>
    </row>
    <row r="22" spans="1:12">
      <c r="A22" s="11" t="s">
        <v>10</v>
      </c>
      <c r="D22" s="11" t="s">
        <v>36</v>
      </c>
      <c r="E22" s="19" t="s">
        <v>48</v>
      </c>
      <c r="F22" s="10">
        <v>39965</v>
      </c>
      <c r="G22" s="10">
        <v>44348</v>
      </c>
      <c r="H22" s="11">
        <v>20</v>
      </c>
      <c r="I22" s="20" t="s">
        <v>35</v>
      </c>
      <c r="J22" s="11" t="s">
        <v>37</v>
      </c>
      <c r="K22" s="11" t="s">
        <v>73</v>
      </c>
      <c r="L22" s="11" t="s">
        <v>74</v>
      </c>
    </row>
    <row r="23" spans="1:12">
      <c r="A23" s="11" t="s">
        <v>11</v>
      </c>
      <c r="D23" s="11" t="s">
        <v>36</v>
      </c>
      <c r="E23" s="19" t="s">
        <v>49</v>
      </c>
      <c r="F23" s="10">
        <v>39965</v>
      </c>
      <c r="G23" s="10">
        <v>44348</v>
      </c>
      <c r="H23" s="11">
        <v>20</v>
      </c>
      <c r="I23" s="20" t="s">
        <v>35</v>
      </c>
      <c r="J23" s="11" t="s">
        <v>37</v>
      </c>
      <c r="K23" s="11" t="s">
        <v>73</v>
      </c>
      <c r="L23" s="11" t="s">
        <v>74</v>
      </c>
    </row>
    <row r="24" spans="1:12">
      <c r="A24" s="11" t="s">
        <v>12</v>
      </c>
      <c r="D24" s="11" t="s">
        <v>36</v>
      </c>
      <c r="E24" s="19" t="s">
        <v>50</v>
      </c>
      <c r="F24" s="10">
        <v>39965</v>
      </c>
      <c r="G24" s="10">
        <v>44348</v>
      </c>
      <c r="H24" s="11">
        <v>20</v>
      </c>
      <c r="I24" s="20" t="s">
        <v>35</v>
      </c>
      <c r="J24" s="11" t="s">
        <v>37</v>
      </c>
      <c r="K24" s="11" t="s">
        <v>73</v>
      </c>
      <c r="L24" s="11" t="s">
        <v>74</v>
      </c>
    </row>
    <row r="25" spans="1:12">
      <c r="A25" s="11" t="s">
        <v>13</v>
      </c>
      <c r="D25" s="11" t="s">
        <v>36</v>
      </c>
      <c r="E25" s="19" t="s">
        <v>51</v>
      </c>
      <c r="F25" s="10">
        <v>39965</v>
      </c>
      <c r="G25" s="10">
        <v>44348</v>
      </c>
      <c r="H25" s="11">
        <v>20</v>
      </c>
      <c r="I25" s="20" t="s">
        <v>35</v>
      </c>
      <c r="J25" s="11" t="s">
        <v>37</v>
      </c>
      <c r="K25" s="11" t="s">
        <v>73</v>
      </c>
      <c r="L25" s="11" t="s">
        <v>74</v>
      </c>
    </row>
    <row r="26" spans="1:12">
      <c r="A26" s="11" t="s">
        <v>14</v>
      </c>
      <c r="D26" s="11" t="s">
        <v>36</v>
      </c>
      <c r="E26" s="19" t="s">
        <v>52</v>
      </c>
      <c r="F26" s="10">
        <v>39965</v>
      </c>
      <c r="G26" s="10">
        <v>44348</v>
      </c>
      <c r="H26" s="11">
        <v>20</v>
      </c>
      <c r="I26" s="20" t="s">
        <v>35</v>
      </c>
      <c r="J26" s="11" t="s">
        <v>37</v>
      </c>
      <c r="K26" s="11" t="s">
        <v>73</v>
      </c>
      <c r="L26" s="11" t="s">
        <v>74</v>
      </c>
    </row>
    <row r="27" spans="1:12">
      <c r="A27" s="11" t="s">
        <v>15</v>
      </c>
      <c r="D27" s="11" t="s">
        <v>36</v>
      </c>
      <c r="E27" s="19" t="s">
        <v>53</v>
      </c>
      <c r="F27" s="10">
        <v>39965</v>
      </c>
      <c r="G27" s="10">
        <v>44348</v>
      </c>
      <c r="H27" s="11">
        <v>20</v>
      </c>
      <c r="I27" s="20" t="s">
        <v>35</v>
      </c>
      <c r="J27" s="11" t="s">
        <v>37</v>
      </c>
      <c r="K27" s="11" t="s">
        <v>73</v>
      </c>
      <c r="L27" s="11" t="s">
        <v>74</v>
      </c>
    </row>
    <row r="28" spans="1:12">
      <c r="A28" s="11" t="s">
        <v>16</v>
      </c>
      <c r="D28" s="11" t="s">
        <v>36</v>
      </c>
      <c r="E28" s="19" t="s">
        <v>54</v>
      </c>
      <c r="F28" s="10">
        <v>39965</v>
      </c>
      <c r="G28" s="10">
        <v>44348</v>
      </c>
      <c r="H28" s="11">
        <v>20</v>
      </c>
      <c r="I28" s="20" t="s">
        <v>35</v>
      </c>
      <c r="J28" s="11" t="s">
        <v>37</v>
      </c>
      <c r="K28" s="11" t="s">
        <v>73</v>
      </c>
      <c r="L28" s="11" t="s">
        <v>74</v>
      </c>
    </row>
    <row r="29" spans="1:12">
      <c r="A29" s="11" t="s">
        <v>17</v>
      </c>
      <c r="D29" s="11" t="s">
        <v>36</v>
      </c>
      <c r="E29" s="19" t="s">
        <v>55</v>
      </c>
      <c r="F29" s="10">
        <v>39965</v>
      </c>
      <c r="G29" s="10">
        <v>44348</v>
      </c>
      <c r="H29" s="11">
        <v>20</v>
      </c>
      <c r="I29" s="20" t="s">
        <v>35</v>
      </c>
      <c r="J29" s="11" t="s">
        <v>37</v>
      </c>
      <c r="K29" s="11" t="s">
        <v>73</v>
      </c>
      <c r="L29" s="11" t="s">
        <v>74</v>
      </c>
    </row>
    <row r="30" spans="1:12">
      <c r="A30" s="11" t="s">
        <v>18</v>
      </c>
      <c r="D30" s="11" t="s">
        <v>36</v>
      </c>
      <c r="E30" s="19" t="s">
        <v>56</v>
      </c>
      <c r="F30" s="10">
        <v>39965</v>
      </c>
      <c r="G30" s="10">
        <v>44348</v>
      </c>
      <c r="H30" s="11">
        <v>20</v>
      </c>
      <c r="I30" s="20" t="s">
        <v>35</v>
      </c>
      <c r="J30" s="11" t="s">
        <v>37</v>
      </c>
      <c r="K30" s="11" t="s">
        <v>73</v>
      </c>
      <c r="L30" s="11" t="s">
        <v>74</v>
      </c>
    </row>
    <row r="31" spans="1:12">
      <c r="A31" s="11" t="s">
        <v>19</v>
      </c>
      <c r="D31" s="11" t="s">
        <v>36</v>
      </c>
      <c r="E31" s="19" t="s">
        <v>57</v>
      </c>
      <c r="F31" s="10">
        <v>39965</v>
      </c>
      <c r="G31" s="10">
        <v>44348</v>
      </c>
      <c r="H31" s="11">
        <v>20</v>
      </c>
      <c r="I31" s="20" t="s">
        <v>35</v>
      </c>
      <c r="J31" s="11" t="s">
        <v>37</v>
      </c>
      <c r="K31" s="11" t="s">
        <v>73</v>
      </c>
      <c r="L31" s="11" t="s">
        <v>74</v>
      </c>
    </row>
    <row r="32" spans="1:12">
      <c r="A32" s="11" t="s">
        <v>20</v>
      </c>
      <c r="D32" s="11" t="s">
        <v>36</v>
      </c>
      <c r="E32" s="19" t="s">
        <v>58</v>
      </c>
      <c r="F32" s="10">
        <v>39965</v>
      </c>
      <c r="G32" s="10">
        <v>44348</v>
      </c>
      <c r="H32" s="11">
        <v>20</v>
      </c>
      <c r="I32" s="20" t="s">
        <v>35</v>
      </c>
      <c r="J32" s="11" t="s">
        <v>37</v>
      </c>
      <c r="K32" s="11" t="s">
        <v>73</v>
      </c>
      <c r="L32" s="11" t="s">
        <v>74</v>
      </c>
    </row>
    <row r="33" spans="1:12">
      <c r="A33" s="11" t="s">
        <v>21</v>
      </c>
      <c r="D33" s="11" t="s">
        <v>36</v>
      </c>
      <c r="E33" s="19" t="s">
        <v>59</v>
      </c>
      <c r="F33" s="10">
        <v>39965</v>
      </c>
      <c r="G33" s="10">
        <v>44348</v>
      </c>
      <c r="H33" s="11">
        <v>20</v>
      </c>
      <c r="I33" s="20" t="s">
        <v>35</v>
      </c>
      <c r="J33" s="11" t="s">
        <v>37</v>
      </c>
      <c r="K33" s="11" t="s">
        <v>73</v>
      </c>
      <c r="L33" s="11" t="s">
        <v>74</v>
      </c>
    </row>
    <row r="34" spans="1:12">
      <c r="A34" s="11" t="s">
        <v>22</v>
      </c>
      <c r="D34" s="11" t="s">
        <v>36</v>
      </c>
      <c r="E34" s="19" t="s">
        <v>60</v>
      </c>
      <c r="F34" s="10">
        <v>39965</v>
      </c>
      <c r="G34" s="10">
        <v>44348</v>
      </c>
      <c r="H34" s="11">
        <v>20</v>
      </c>
      <c r="I34" s="20" t="s">
        <v>35</v>
      </c>
      <c r="J34" s="11" t="s">
        <v>37</v>
      </c>
      <c r="K34" s="11" t="s">
        <v>73</v>
      </c>
      <c r="L34" s="11" t="s">
        <v>74</v>
      </c>
    </row>
    <row r="35" spans="1:12">
      <c r="A35" s="11" t="s">
        <v>23</v>
      </c>
      <c r="D35" s="11" t="s">
        <v>36</v>
      </c>
      <c r="E35" s="19" t="s">
        <v>61</v>
      </c>
      <c r="F35" s="10">
        <v>39965</v>
      </c>
      <c r="G35" s="10">
        <v>44348</v>
      </c>
      <c r="H35" s="11">
        <v>20</v>
      </c>
      <c r="I35" s="20" t="s">
        <v>35</v>
      </c>
      <c r="J35" s="11" t="s">
        <v>37</v>
      </c>
      <c r="K35" s="11" t="s">
        <v>73</v>
      </c>
      <c r="L35" s="11" t="s">
        <v>74</v>
      </c>
    </row>
    <row r="36" spans="1:12">
      <c r="A36" s="11" t="s">
        <v>24</v>
      </c>
      <c r="D36" s="11" t="s">
        <v>36</v>
      </c>
      <c r="E36" s="19" t="s">
        <v>62</v>
      </c>
      <c r="F36" s="10">
        <v>39965</v>
      </c>
      <c r="G36" s="10">
        <v>44348</v>
      </c>
      <c r="H36" s="11">
        <v>20</v>
      </c>
      <c r="I36" s="20" t="s">
        <v>35</v>
      </c>
      <c r="J36" s="11" t="s">
        <v>37</v>
      </c>
      <c r="K36" s="11" t="s">
        <v>73</v>
      </c>
      <c r="L36" s="11" t="s">
        <v>74</v>
      </c>
    </row>
    <row r="37" spans="1:12">
      <c r="A37" s="11" t="s">
        <v>25</v>
      </c>
      <c r="D37" s="11" t="s">
        <v>36</v>
      </c>
      <c r="E37" s="19" t="s">
        <v>63</v>
      </c>
      <c r="F37" s="10">
        <v>39965</v>
      </c>
      <c r="G37" s="10">
        <v>44348</v>
      </c>
      <c r="H37" s="11">
        <v>20</v>
      </c>
      <c r="I37" s="20" t="s">
        <v>35</v>
      </c>
      <c r="J37" s="11" t="s">
        <v>37</v>
      </c>
      <c r="K37" s="11" t="s">
        <v>73</v>
      </c>
      <c r="L37" s="11" t="s">
        <v>74</v>
      </c>
    </row>
    <row r="39" spans="1:12">
      <c r="A39" s="11" t="s">
        <v>72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54246J" display="A124854246J" xr:uid="{00000000-0004-0000-0000-000001000000}"/>
    <hyperlink ref="E13" location="A124854210F" display="A124854210F" xr:uid="{00000000-0004-0000-0000-000002000000}"/>
    <hyperlink ref="E14" location="A124854250X" display="A124854250X" xr:uid="{00000000-0004-0000-0000-000003000000}"/>
    <hyperlink ref="E15" location="A124854254J" display="A124854254J" xr:uid="{00000000-0004-0000-0000-000004000000}"/>
    <hyperlink ref="E16" location="A124854238J" display="A124854238J" xr:uid="{00000000-0004-0000-0000-000005000000}"/>
    <hyperlink ref="E17" location="A124854242X" display="A124854242X" xr:uid="{00000000-0004-0000-0000-000006000000}"/>
    <hyperlink ref="E18" location="A124854178T" display="A124854178T" xr:uid="{00000000-0004-0000-0000-000007000000}"/>
    <hyperlink ref="E19" location="A124854214R" display="A124854214R" xr:uid="{00000000-0004-0000-0000-000008000000}"/>
    <hyperlink ref="E20" location="A124854198A" display="A124854198A" xr:uid="{00000000-0004-0000-0000-000009000000}"/>
    <hyperlink ref="E21" location="A124854270J" display="A124854270J" xr:uid="{00000000-0004-0000-0000-00000A000000}"/>
    <hyperlink ref="E22" location="A124854218X" display="A124854218X" xr:uid="{00000000-0004-0000-0000-00000B000000}"/>
    <hyperlink ref="E23" location="A124854258T" display="A124854258T" xr:uid="{00000000-0004-0000-0000-00000C000000}"/>
    <hyperlink ref="E24" location="A124854202F" display="A124854202F" xr:uid="{00000000-0004-0000-0000-00000D000000}"/>
    <hyperlink ref="E25" location="A124854190J" display="A124854190J" xr:uid="{00000000-0004-0000-0000-00000E000000}"/>
    <hyperlink ref="E26" location="A124854226X" display="A124854226X" xr:uid="{00000000-0004-0000-0000-00000F000000}"/>
    <hyperlink ref="E27" location="A124854182J" display="A124854182J" xr:uid="{00000000-0004-0000-0000-000010000000}"/>
    <hyperlink ref="E28" location="A124854186T" display="A124854186T" xr:uid="{00000000-0004-0000-0000-000011000000}"/>
    <hyperlink ref="E29" location="A124854222R" display="A124854222R" xr:uid="{00000000-0004-0000-0000-000012000000}"/>
    <hyperlink ref="E30" location="A124854230R" display="A124854230R" xr:uid="{00000000-0004-0000-0000-000013000000}"/>
    <hyperlink ref="E31" location="A124854262J" display="A124854262J" xr:uid="{00000000-0004-0000-0000-000014000000}"/>
    <hyperlink ref="E32" location="A124854206R" display="A124854206R" xr:uid="{00000000-0004-0000-0000-000015000000}"/>
    <hyperlink ref="E33" location="A124854194T" display="A124854194T" xr:uid="{00000000-0004-0000-0000-000016000000}"/>
    <hyperlink ref="E34" location="A124854274T" display="A124854274T" xr:uid="{00000000-0004-0000-0000-000017000000}"/>
    <hyperlink ref="E35" location="A124854266T" display="A124854266T" xr:uid="{00000000-0004-0000-0000-000018000000}"/>
    <hyperlink ref="E36" location="A124854234X" display="A124854234X" xr:uid="{00000000-0004-0000-0000-000019000000}"/>
    <hyperlink ref="E37" location="A124854278A" display="A124854278A" xr:uid="{00000000-0004-0000-0000-00001A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7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</row>
    <row r="2" spans="1:27">
      <c r="A2" s="4" t="s">
        <v>26</v>
      </c>
      <c r="B2" s="7" t="s">
        <v>35</v>
      </c>
      <c r="C2" s="7" t="s">
        <v>35</v>
      </c>
      <c r="D2" s="7" t="s">
        <v>35</v>
      </c>
      <c r="E2" s="7" t="s">
        <v>35</v>
      </c>
      <c r="F2" s="7" t="s">
        <v>35</v>
      </c>
      <c r="G2" s="7" t="s">
        <v>35</v>
      </c>
      <c r="H2" s="7" t="s">
        <v>35</v>
      </c>
      <c r="I2" s="7" t="s">
        <v>35</v>
      </c>
      <c r="J2" s="7" t="s">
        <v>35</v>
      </c>
      <c r="K2" s="7" t="s">
        <v>35</v>
      </c>
      <c r="L2" s="7" t="s">
        <v>35</v>
      </c>
      <c r="M2" s="7" t="s">
        <v>35</v>
      </c>
      <c r="N2" s="7" t="s">
        <v>35</v>
      </c>
      <c r="O2" s="7" t="s">
        <v>35</v>
      </c>
      <c r="P2" s="7" t="s">
        <v>35</v>
      </c>
      <c r="Q2" s="7" t="s">
        <v>35</v>
      </c>
      <c r="R2" s="7" t="s">
        <v>35</v>
      </c>
      <c r="S2" s="7" t="s">
        <v>35</v>
      </c>
      <c r="T2" s="7" t="s">
        <v>35</v>
      </c>
      <c r="U2" s="7" t="s">
        <v>35</v>
      </c>
      <c r="V2" s="7" t="s">
        <v>35</v>
      </c>
      <c r="W2" s="7" t="s">
        <v>35</v>
      </c>
      <c r="X2" s="7" t="s">
        <v>35</v>
      </c>
      <c r="Y2" s="7" t="s">
        <v>35</v>
      </c>
      <c r="Z2" s="7" t="s">
        <v>35</v>
      </c>
      <c r="AA2" s="7" t="s">
        <v>35</v>
      </c>
    </row>
    <row r="3" spans="1:27">
      <c r="A3" s="4" t="s">
        <v>27</v>
      </c>
      <c r="B3" s="8" t="s">
        <v>36</v>
      </c>
      <c r="C3" s="8" t="s">
        <v>36</v>
      </c>
      <c r="D3" s="8" t="s">
        <v>36</v>
      </c>
      <c r="E3" s="8" t="s">
        <v>36</v>
      </c>
      <c r="F3" s="8" t="s">
        <v>36</v>
      </c>
      <c r="G3" s="8" t="s">
        <v>36</v>
      </c>
      <c r="H3" s="8" t="s">
        <v>36</v>
      </c>
      <c r="I3" s="8" t="s">
        <v>36</v>
      </c>
      <c r="J3" s="8" t="s">
        <v>36</v>
      </c>
      <c r="K3" s="8" t="s">
        <v>36</v>
      </c>
      <c r="L3" s="8" t="s">
        <v>36</v>
      </c>
      <c r="M3" s="8" t="s">
        <v>36</v>
      </c>
      <c r="N3" s="8" t="s">
        <v>36</v>
      </c>
      <c r="O3" s="8" t="s">
        <v>36</v>
      </c>
      <c r="P3" s="8" t="s">
        <v>36</v>
      </c>
      <c r="Q3" s="8" t="s">
        <v>36</v>
      </c>
      <c r="R3" s="8" t="s">
        <v>36</v>
      </c>
      <c r="S3" s="8" t="s">
        <v>36</v>
      </c>
      <c r="T3" s="8" t="s">
        <v>36</v>
      </c>
      <c r="U3" s="8" t="s">
        <v>36</v>
      </c>
      <c r="V3" s="8" t="s">
        <v>36</v>
      </c>
      <c r="W3" s="8" t="s">
        <v>36</v>
      </c>
      <c r="X3" s="8" t="s">
        <v>36</v>
      </c>
      <c r="Y3" s="8" t="s">
        <v>36</v>
      </c>
      <c r="Z3" s="8" t="s">
        <v>36</v>
      </c>
      <c r="AA3" s="8" t="s">
        <v>36</v>
      </c>
    </row>
    <row r="4" spans="1:27">
      <c r="A4" s="4" t="s">
        <v>28</v>
      </c>
      <c r="B4" s="8" t="s">
        <v>37</v>
      </c>
      <c r="C4" s="8" t="s">
        <v>37</v>
      </c>
      <c r="D4" s="8" t="s">
        <v>37</v>
      </c>
      <c r="E4" s="8" t="s">
        <v>37</v>
      </c>
      <c r="F4" s="8" t="s">
        <v>37</v>
      </c>
      <c r="G4" s="8" t="s">
        <v>37</v>
      </c>
      <c r="H4" s="8" t="s">
        <v>37</v>
      </c>
      <c r="I4" s="8" t="s">
        <v>37</v>
      </c>
      <c r="J4" s="8" t="s">
        <v>37</v>
      </c>
      <c r="K4" s="8" t="s">
        <v>37</v>
      </c>
      <c r="L4" s="8" t="s">
        <v>37</v>
      </c>
      <c r="M4" s="8" t="s">
        <v>37</v>
      </c>
      <c r="N4" s="8" t="s">
        <v>37</v>
      </c>
      <c r="O4" s="8" t="s">
        <v>37</v>
      </c>
      <c r="P4" s="8" t="s">
        <v>37</v>
      </c>
      <c r="Q4" s="8" t="s">
        <v>37</v>
      </c>
      <c r="R4" s="8" t="s">
        <v>37</v>
      </c>
      <c r="S4" s="8" t="s">
        <v>37</v>
      </c>
      <c r="T4" s="8" t="s">
        <v>37</v>
      </c>
      <c r="U4" s="8" t="s">
        <v>37</v>
      </c>
      <c r="V4" s="8" t="s">
        <v>37</v>
      </c>
      <c r="W4" s="8" t="s">
        <v>37</v>
      </c>
      <c r="X4" s="8" t="s">
        <v>37</v>
      </c>
      <c r="Y4" s="8" t="s">
        <v>37</v>
      </c>
      <c r="Z4" s="8" t="s">
        <v>37</v>
      </c>
      <c r="AA4" s="8" t="s">
        <v>37</v>
      </c>
    </row>
    <row r="5" spans="1:27">
      <c r="A5" s="4" t="s">
        <v>29</v>
      </c>
      <c r="B5" s="8" t="s">
        <v>73</v>
      </c>
      <c r="C5" s="8" t="s">
        <v>73</v>
      </c>
      <c r="D5" s="8" t="s">
        <v>73</v>
      </c>
      <c r="E5" s="8" t="s">
        <v>73</v>
      </c>
      <c r="F5" s="8" t="s">
        <v>73</v>
      </c>
      <c r="G5" s="8" t="s">
        <v>73</v>
      </c>
      <c r="H5" s="8" t="s">
        <v>73</v>
      </c>
      <c r="I5" s="8" t="s">
        <v>73</v>
      </c>
      <c r="J5" s="8" t="s">
        <v>73</v>
      </c>
      <c r="K5" s="8" t="s">
        <v>73</v>
      </c>
      <c r="L5" s="8" t="s">
        <v>73</v>
      </c>
      <c r="M5" s="8" t="s">
        <v>73</v>
      </c>
      <c r="N5" s="8" t="s">
        <v>73</v>
      </c>
      <c r="O5" s="8" t="s">
        <v>73</v>
      </c>
      <c r="P5" s="8" t="s">
        <v>73</v>
      </c>
      <c r="Q5" s="8" t="s">
        <v>73</v>
      </c>
      <c r="R5" s="8" t="s">
        <v>73</v>
      </c>
      <c r="S5" s="8" t="s">
        <v>73</v>
      </c>
      <c r="T5" s="8" t="s">
        <v>73</v>
      </c>
      <c r="U5" s="8" t="s">
        <v>73</v>
      </c>
      <c r="V5" s="8" t="s">
        <v>73</v>
      </c>
      <c r="W5" s="8" t="s">
        <v>73</v>
      </c>
      <c r="X5" s="8" t="s">
        <v>73</v>
      </c>
      <c r="Y5" s="8" t="s">
        <v>73</v>
      </c>
      <c r="Z5" s="8" t="s">
        <v>73</v>
      </c>
      <c r="AA5" s="8" t="s">
        <v>73</v>
      </c>
    </row>
    <row r="6" spans="1:27">
      <c r="A6" s="4" t="s">
        <v>30</v>
      </c>
      <c r="B6" s="8" t="s">
        <v>74</v>
      </c>
      <c r="C6" s="8" t="s">
        <v>74</v>
      </c>
      <c r="D6" s="8" t="s">
        <v>74</v>
      </c>
      <c r="E6" s="8" t="s">
        <v>74</v>
      </c>
      <c r="F6" s="8" t="s">
        <v>74</v>
      </c>
      <c r="G6" s="8" t="s">
        <v>74</v>
      </c>
      <c r="H6" s="8" t="s">
        <v>74</v>
      </c>
      <c r="I6" s="8" t="s">
        <v>74</v>
      </c>
      <c r="J6" s="8" t="s">
        <v>74</v>
      </c>
      <c r="K6" s="8" t="s">
        <v>74</v>
      </c>
      <c r="L6" s="8" t="s">
        <v>74</v>
      </c>
      <c r="M6" s="8" t="s">
        <v>74</v>
      </c>
      <c r="N6" s="8" t="s">
        <v>74</v>
      </c>
      <c r="O6" s="8" t="s">
        <v>74</v>
      </c>
      <c r="P6" s="8" t="s">
        <v>74</v>
      </c>
      <c r="Q6" s="8" t="s">
        <v>74</v>
      </c>
      <c r="R6" s="8" t="s">
        <v>74</v>
      </c>
      <c r="S6" s="8" t="s">
        <v>74</v>
      </c>
      <c r="T6" s="8" t="s">
        <v>74</v>
      </c>
      <c r="U6" s="8" t="s">
        <v>74</v>
      </c>
      <c r="V6" s="8" t="s">
        <v>74</v>
      </c>
      <c r="W6" s="8" t="s">
        <v>74</v>
      </c>
      <c r="X6" s="8" t="s">
        <v>74</v>
      </c>
      <c r="Y6" s="8" t="s">
        <v>74</v>
      </c>
      <c r="Z6" s="8" t="s">
        <v>74</v>
      </c>
      <c r="AA6" s="8" t="s">
        <v>74</v>
      </c>
    </row>
    <row r="7" spans="1:27" s="6" customFormat="1">
      <c r="A7" s="5" t="s">
        <v>31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</row>
    <row r="8" spans="1:27" s="6" customFormat="1">
      <c r="A8" s="5" t="s">
        <v>32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</row>
    <row r="9" spans="1:27">
      <c r="A9" s="4" t="s">
        <v>33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</row>
    <row r="10" spans="1:27">
      <c r="A10" s="4" t="s">
        <v>34</v>
      </c>
      <c r="B10" s="8" t="s">
        <v>38</v>
      </c>
      <c r="C10" s="8" t="s">
        <v>39</v>
      </c>
      <c r="D10" s="8" t="s">
        <v>40</v>
      </c>
      <c r="E10" s="8" t="s">
        <v>41</v>
      </c>
      <c r="F10" s="8" t="s">
        <v>42</v>
      </c>
      <c r="G10" s="8" t="s">
        <v>43</v>
      </c>
      <c r="H10" s="8" t="s">
        <v>44</v>
      </c>
      <c r="I10" s="8" t="s">
        <v>45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50</v>
      </c>
      <c r="O10" s="8" t="s">
        <v>51</v>
      </c>
      <c r="P10" s="8" t="s">
        <v>52</v>
      </c>
      <c r="Q10" s="8" t="s">
        <v>53</v>
      </c>
      <c r="R10" s="8" t="s">
        <v>54</v>
      </c>
      <c r="S10" s="8" t="s">
        <v>55</v>
      </c>
      <c r="T10" s="8" t="s">
        <v>56</v>
      </c>
      <c r="U10" s="8" t="s">
        <v>57</v>
      </c>
      <c r="V10" s="8" t="s">
        <v>58</v>
      </c>
      <c r="W10" s="8" t="s">
        <v>59</v>
      </c>
      <c r="X10" s="8" t="s">
        <v>60</v>
      </c>
      <c r="Y10" s="8" t="s">
        <v>61</v>
      </c>
      <c r="Z10" s="8" t="s">
        <v>62</v>
      </c>
      <c r="AA10" s="8" t="s">
        <v>63</v>
      </c>
    </row>
    <row r="11" spans="1:27">
      <c r="A11" s="10">
        <v>39965</v>
      </c>
      <c r="B11" s="9">
        <v>6057.7510000000002</v>
      </c>
      <c r="C11" s="9">
        <v>2793.598</v>
      </c>
      <c r="D11" s="9">
        <v>2309.0729999999999</v>
      </c>
      <c r="E11" s="9">
        <v>5084.143</v>
      </c>
      <c r="F11" s="9">
        <v>2228.0479999999998</v>
      </c>
      <c r="G11" s="9">
        <v>1840.04</v>
      </c>
      <c r="H11" s="9">
        <v>2856.0949999999998</v>
      </c>
      <c r="I11" s="9">
        <v>5056.7529999999997</v>
      </c>
      <c r="J11" s="9">
        <v>2224.2199999999998</v>
      </c>
      <c r="K11" s="9">
        <v>1836.212</v>
      </c>
      <c r="L11" s="9">
        <v>27.39</v>
      </c>
      <c r="M11" s="9">
        <v>3.8279999999999998</v>
      </c>
      <c r="N11" s="9">
        <v>3.8279999999999998</v>
      </c>
      <c r="O11" s="9">
        <v>871.43899999999996</v>
      </c>
      <c r="P11" s="9">
        <v>565.54999999999995</v>
      </c>
      <c r="Q11" s="9">
        <v>469.03300000000002</v>
      </c>
      <c r="R11" s="9">
        <v>305.88900000000001</v>
      </c>
      <c r="S11" s="9">
        <v>713.07</v>
      </c>
      <c r="T11" s="9">
        <v>478.721</v>
      </c>
      <c r="U11" s="9">
        <v>402.78</v>
      </c>
      <c r="V11" s="9">
        <v>234.34899999999999</v>
      </c>
      <c r="W11" s="9">
        <v>158.369</v>
      </c>
      <c r="X11" s="9">
        <v>86.828999999999994</v>
      </c>
      <c r="Y11" s="9">
        <v>66.254000000000005</v>
      </c>
      <c r="Z11" s="9">
        <v>71.540000000000006</v>
      </c>
      <c r="AA11" s="9">
        <v>102.16800000000001</v>
      </c>
    </row>
    <row r="12" spans="1:27">
      <c r="A12" s="10">
        <v>40330</v>
      </c>
      <c r="B12" s="9">
        <v>6159.1809999999996</v>
      </c>
      <c r="C12" s="9">
        <v>2851.576</v>
      </c>
      <c r="D12" s="9">
        <v>2344.2330000000002</v>
      </c>
      <c r="E12" s="9">
        <v>5155.223</v>
      </c>
      <c r="F12" s="9">
        <v>2265.6289999999999</v>
      </c>
      <c r="G12" s="9">
        <v>1872.817</v>
      </c>
      <c r="H12" s="9">
        <v>2889.5949999999998</v>
      </c>
      <c r="I12" s="9">
        <v>5126.6139999999996</v>
      </c>
      <c r="J12" s="9">
        <v>2261.5940000000001</v>
      </c>
      <c r="K12" s="9">
        <v>1869.44</v>
      </c>
      <c r="L12" s="9">
        <v>28.609000000000002</v>
      </c>
      <c r="M12" s="9">
        <v>4.0350000000000001</v>
      </c>
      <c r="N12" s="9">
        <v>3.3769999999999998</v>
      </c>
      <c r="O12" s="9">
        <v>898.98299999999995</v>
      </c>
      <c r="P12" s="9">
        <v>585.94799999999998</v>
      </c>
      <c r="Q12" s="9">
        <v>471.416</v>
      </c>
      <c r="R12" s="9">
        <v>313.03500000000003</v>
      </c>
      <c r="S12" s="9">
        <v>731.88</v>
      </c>
      <c r="T12" s="9">
        <v>497.96100000000001</v>
      </c>
      <c r="U12" s="9">
        <v>408.92700000000002</v>
      </c>
      <c r="V12" s="9">
        <v>233.91900000000001</v>
      </c>
      <c r="W12" s="9">
        <v>167.10300000000001</v>
      </c>
      <c r="X12" s="9">
        <v>87.986999999999995</v>
      </c>
      <c r="Y12" s="9">
        <v>62.488999999999997</v>
      </c>
      <c r="Z12" s="9">
        <v>79.116</v>
      </c>
      <c r="AA12" s="9">
        <v>104.97499999999999</v>
      </c>
    </row>
    <row r="13" spans="1:27">
      <c r="A13" s="10">
        <v>40695</v>
      </c>
      <c r="B13" s="9">
        <v>6250.1959999999999</v>
      </c>
      <c r="C13" s="9">
        <v>2913.0529999999999</v>
      </c>
      <c r="D13" s="9">
        <v>2367.9450000000002</v>
      </c>
      <c r="E13" s="9">
        <v>5252.2920000000004</v>
      </c>
      <c r="F13" s="9">
        <v>2306.9180000000001</v>
      </c>
      <c r="G13" s="9">
        <v>1883.7070000000001</v>
      </c>
      <c r="H13" s="9">
        <v>2945.3739999999998</v>
      </c>
      <c r="I13" s="9">
        <v>5220.2740000000003</v>
      </c>
      <c r="J13" s="9">
        <v>2302.3530000000001</v>
      </c>
      <c r="K13" s="9">
        <v>1879.635</v>
      </c>
      <c r="L13" s="9">
        <v>32.018000000000001</v>
      </c>
      <c r="M13" s="9">
        <v>4.5650000000000004</v>
      </c>
      <c r="N13" s="9">
        <v>4.0720000000000001</v>
      </c>
      <c r="O13" s="9">
        <v>901.66899999999998</v>
      </c>
      <c r="P13" s="9">
        <v>606.13599999999997</v>
      </c>
      <c r="Q13" s="9">
        <v>484.23899999999998</v>
      </c>
      <c r="R13" s="9">
        <v>295.53399999999999</v>
      </c>
      <c r="S13" s="9">
        <v>748.48699999999997</v>
      </c>
      <c r="T13" s="9">
        <v>512.36199999999997</v>
      </c>
      <c r="U13" s="9">
        <v>414.95</v>
      </c>
      <c r="V13" s="9">
        <v>236.125</v>
      </c>
      <c r="W13" s="9">
        <v>153.18199999999999</v>
      </c>
      <c r="X13" s="9">
        <v>93.774000000000001</v>
      </c>
      <c r="Y13" s="9">
        <v>69.289000000000001</v>
      </c>
      <c r="Z13" s="9">
        <v>59.408999999999999</v>
      </c>
      <c r="AA13" s="9">
        <v>96.233999999999995</v>
      </c>
    </row>
    <row r="14" spans="1:27">
      <c r="A14" s="10">
        <v>41061</v>
      </c>
      <c r="B14" s="9">
        <v>6352.424</v>
      </c>
      <c r="C14" s="9">
        <v>2972.0509999999999</v>
      </c>
      <c r="D14" s="9">
        <v>2406.9140000000002</v>
      </c>
      <c r="E14" s="9">
        <v>5329.9960000000001</v>
      </c>
      <c r="F14" s="9">
        <v>2353.5929999999998</v>
      </c>
      <c r="G14" s="9">
        <v>1922.607</v>
      </c>
      <c r="H14" s="9">
        <v>2976.4029999999998</v>
      </c>
      <c r="I14" s="9">
        <v>5290.2250000000004</v>
      </c>
      <c r="J14" s="9">
        <v>2350.2449999999999</v>
      </c>
      <c r="K14" s="9">
        <v>1920.2349999999999</v>
      </c>
      <c r="L14" s="9">
        <v>39.771000000000001</v>
      </c>
      <c r="M14" s="9">
        <v>3.3479999999999999</v>
      </c>
      <c r="N14" s="9">
        <v>2.3719999999999999</v>
      </c>
      <c r="O14" s="9">
        <v>924.72199999999998</v>
      </c>
      <c r="P14" s="9">
        <v>618.45799999999997</v>
      </c>
      <c r="Q14" s="9">
        <v>484.30700000000002</v>
      </c>
      <c r="R14" s="9">
        <v>306.26400000000001</v>
      </c>
      <c r="S14" s="9">
        <v>752.80200000000002</v>
      </c>
      <c r="T14" s="9">
        <v>519.89599999999996</v>
      </c>
      <c r="U14" s="9">
        <v>413.22</v>
      </c>
      <c r="V14" s="9">
        <v>232.90600000000001</v>
      </c>
      <c r="W14" s="9">
        <v>171.92</v>
      </c>
      <c r="X14" s="9">
        <v>98.561999999999998</v>
      </c>
      <c r="Y14" s="9">
        <v>71.087999999999994</v>
      </c>
      <c r="Z14" s="9">
        <v>73.358000000000004</v>
      </c>
      <c r="AA14" s="9">
        <v>97.706000000000003</v>
      </c>
    </row>
    <row r="15" spans="1:27">
      <c r="A15" s="10">
        <v>41426</v>
      </c>
      <c r="B15" s="9">
        <v>6485.24</v>
      </c>
      <c r="C15" s="9">
        <v>3000.8490000000002</v>
      </c>
      <c r="D15" s="9">
        <v>2447.002</v>
      </c>
      <c r="E15" s="9">
        <v>5439.2049999999999</v>
      </c>
      <c r="F15" s="9">
        <v>2382.6840000000002</v>
      </c>
      <c r="G15" s="9">
        <v>1953.914</v>
      </c>
      <c r="H15" s="9">
        <v>3056.52</v>
      </c>
      <c r="I15" s="9">
        <v>5398.2820000000002</v>
      </c>
      <c r="J15" s="9">
        <v>2375.6309999999999</v>
      </c>
      <c r="K15" s="9">
        <v>1947.3050000000001</v>
      </c>
      <c r="L15" s="9">
        <v>40.921999999999997</v>
      </c>
      <c r="M15" s="9">
        <v>7.0529999999999999</v>
      </c>
      <c r="N15" s="9">
        <v>6.609</v>
      </c>
      <c r="O15" s="9">
        <v>936.24900000000002</v>
      </c>
      <c r="P15" s="9">
        <v>618.16399999999999</v>
      </c>
      <c r="Q15" s="9">
        <v>493.08699999999999</v>
      </c>
      <c r="R15" s="9">
        <v>318.08499999999998</v>
      </c>
      <c r="S15" s="9">
        <v>762.79899999999998</v>
      </c>
      <c r="T15" s="9">
        <v>519.04499999999996</v>
      </c>
      <c r="U15" s="9">
        <v>421.01900000000001</v>
      </c>
      <c r="V15" s="9">
        <v>243.75399999999999</v>
      </c>
      <c r="W15" s="9">
        <v>173.45</v>
      </c>
      <c r="X15" s="9">
        <v>99.119</v>
      </c>
      <c r="Y15" s="9">
        <v>72.067999999999998</v>
      </c>
      <c r="Z15" s="9">
        <v>74.331000000000003</v>
      </c>
      <c r="AA15" s="9">
        <v>109.78700000000001</v>
      </c>
    </row>
    <row r="16" spans="1:27">
      <c r="A16" s="10">
        <v>41791</v>
      </c>
      <c r="B16" s="9">
        <v>6563.4489999999996</v>
      </c>
      <c r="C16" s="9">
        <v>3054.1239999999998</v>
      </c>
      <c r="D16" s="9">
        <v>2485.8679999999999</v>
      </c>
      <c r="E16" s="9">
        <v>5475.3689999999997</v>
      </c>
      <c r="F16" s="9">
        <v>2422.8409999999999</v>
      </c>
      <c r="G16" s="9">
        <v>1996.2090000000001</v>
      </c>
      <c r="H16" s="9">
        <v>3052.5279999999998</v>
      </c>
      <c r="I16" s="9">
        <v>5428.2280000000001</v>
      </c>
      <c r="J16" s="9">
        <v>2418.8969999999999</v>
      </c>
      <c r="K16" s="9">
        <v>1992.702</v>
      </c>
      <c r="L16" s="9">
        <v>47.140999999999998</v>
      </c>
      <c r="M16" s="9">
        <v>3.944</v>
      </c>
      <c r="N16" s="9">
        <v>3.5070000000000001</v>
      </c>
      <c r="O16" s="9">
        <v>969.678</v>
      </c>
      <c r="P16" s="9">
        <v>631.28300000000002</v>
      </c>
      <c r="Q16" s="9">
        <v>489.65899999999999</v>
      </c>
      <c r="R16" s="9">
        <v>338.39499999999998</v>
      </c>
      <c r="S16" s="9">
        <v>787.58699999999999</v>
      </c>
      <c r="T16" s="9">
        <v>528.79</v>
      </c>
      <c r="U16" s="9">
        <v>415.976</v>
      </c>
      <c r="V16" s="9">
        <v>258.79700000000003</v>
      </c>
      <c r="W16" s="9">
        <v>182.09100000000001</v>
      </c>
      <c r="X16" s="9">
        <v>102.49299999999999</v>
      </c>
      <c r="Y16" s="9">
        <v>73.683999999999997</v>
      </c>
      <c r="Z16" s="9">
        <v>79.597999999999999</v>
      </c>
      <c r="AA16" s="9">
        <v>118.402</v>
      </c>
    </row>
    <row r="17" spans="1:27">
      <c r="A17" s="10">
        <v>42156</v>
      </c>
      <c r="B17" s="9">
        <v>6702.9189999999999</v>
      </c>
      <c r="C17" s="9">
        <v>3119.4920000000002</v>
      </c>
      <c r="D17" s="9">
        <v>2525.9850000000001</v>
      </c>
      <c r="E17" s="9">
        <v>5589.7139999999999</v>
      </c>
      <c r="F17" s="9">
        <v>2467.4879999999998</v>
      </c>
      <c r="G17" s="9">
        <v>2016.788</v>
      </c>
      <c r="H17" s="9">
        <v>3122.2260000000001</v>
      </c>
      <c r="I17" s="9">
        <v>5539.0460000000003</v>
      </c>
      <c r="J17" s="9">
        <v>2460.7730000000001</v>
      </c>
      <c r="K17" s="9">
        <v>2011.269</v>
      </c>
      <c r="L17" s="9">
        <v>50.667999999999999</v>
      </c>
      <c r="M17" s="9">
        <v>6.7140000000000004</v>
      </c>
      <c r="N17" s="9">
        <v>5.5190000000000001</v>
      </c>
      <c r="O17" s="9">
        <v>1017.212</v>
      </c>
      <c r="P17" s="9">
        <v>652.005</v>
      </c>
      <c r="Q17" s="9">
        <v>509.197</v>
      </c>
      <c r="R17" s="9">
        <v>365.20699999999999</v>
      </c>
      <c r="S17" s="9">
        <v>842.45100000000002</v>
      </c>
      <c r="T17" s="9">
        <v>551.61</v>
      </c>
      <c r="U17" s="9">
        <v>435.24299999999999</v>
      </c>
      <c r="V17" s="9">
        <v>290.84100000000001</v>
      </c>
      <c r="W17" s="9">
        <v>174.761</v>
      </c>
      <c r="X17" s="9">
        <v>100.395</v>
      </c>
      <c r="Y17" s="9">
        <v>73.953999999999994</v>
      </c>
      <c r="Z17" s="9">
        <v>74.366</v>
      </c>
      <c r="AA17" s="9">
        <v>95.994</v>
      </c>
    </row>
    <row r="18" spans="1:27">
      <c r="A18" s="10">
        <v>42522</v>
      </c>
      <c r="B18" s="9">
        <v>6787.527</v>
      </c>
      <c r="C18" s="9">
        <v>3158.92</v>
      </c>
      <c r="D18" s="9">
        <v>2562.2220000000002</v>
      </c>
      <c r="E18" s="9">
        <v>5685.7079999999996</v>
      </c>
      <c r="F18" s="9">
        <v>2502.5</v>
      </c>
      <c r="G18" s="9">
        <v>2050.75</v>
      </c>
      <c r="H18" s="9">
        <v>3183.2080000000001</v>
      </c>
      <c r="I18" s="9">
        <v>5631.9189999999999</v>
      </c>
      <c r="J18" s="9">
        <v>2496.652</v>
      </c>
      <c r="K18" s="9">
        <v>2046.0650000000001</v>
      </c>
      <c r="L18" s="9">
        <v>53.79</v>
      </c>
      <c r="M18" s="9">
        <v>5.8479999999999999</v>
      </c>
      <c r="N18" s="9">
        <v>4.6849999999999996</v>
      </c>
      <c r="O18" s="9">
        <v>999.40300000000002</v>
      </c>
      <c r="P18" s="9">
        <v>656.42</v>
      </c>
      <c r="Q18" s="9">
        <v>511.47199999999998</v>
      </c>
      <c r="R18" s="9">
        <v>342.98399999999998</v>
      </c>
      <c r="S18" s="9">
        <v>816.78700000000003</v>
      </c>
      <c r="T18" s="9">
        <v>553.27599999999995</v>
      </c>
      <c r="U18" s="9">
        <v>436.66899999999998</v>
      </c>
      <c r="V18" s="9">
        <v>263.51</v>
      </c>
      <c r="W18" s="9">
        <v>182.61699999999999</v>
      </c>
      <c r="X18" s="9">
        <v>103.143</v>
      </c>
      <c r="Y18" s="9">
        <v>74.802000000000007</v>
      </c>
      <c r="Z18" s="9">
        <v>79.474000000000004</v>
      </c>
      <c r="AA18" s="9">
        <v>102.416</v>
      </c>
    </row>
    <row r="19" spans="1:27">
      <c r="A19" s="10">
        <v>42887</v>
      </c>
      <c r="B19" s="9">
        <v>6928.51</v>
      </c>
      <c r="C19" s="9">
        <v>3200.9369999999999</v>
      </c>
      <c r="D19" s="9">
        <v>2596.1959999999999</v>
      </c>
      <c r="E19" s="9">
        <v>5781.0469999999996</v>
      </c>
      <c r="F19" s="9">
        <v>2534.1039999999998</v>
      </c>
      <c r="G19" s="9">
        <v>2070.924</v>
      </c>
      <c r="H19" s="9">
        <v>3246.9430000000002</v>
      </c>
      <c r="I19" s="9">
        <v>5719.0169999999998</v>
      </c>
      <c r="J19" s="9">
        <v>2526.0369999999998</v>
      </c>
      <c r="K19" s="9">
        <v>2063.15</v>
      </c>
      <c r="L19" s="9">
        <v>62.03</v>
      </c>
      <c r="M19" s="9">
        <v>8.0660000000000007</v>
      </c>
      <c r="N19" s="9">
        <v>7.774</v>
      </c>
      <c r="O19" s="9">
        <v>1039.077</v>
      </c>
      <c r="P19" s="9">
        <v>666.83299999999997</v>
      </c>
      <c r="Q19" s="9">
        <v>525.27200000000005</v>
      </c>
      <c r="R19" s="9">
        <v>372.24400000000003</v>
      </c>
      <c r="S19" s="9">
        <v>838.81899999999996</v>
      </c>
      <c r="T19" s="9">
        <v>553.07100000000003</v>
      </c>
      <c r="U19" s="9">
        <v>444.529</v>
      </c>
      <c r="V19" s="9">
        <v>285.74799999999999</v>
      </c>
      <c r="W19" s="9">
        <v>200.25800000000001</v>
      </c>
      <c r="X19" s="9">
        <v>113.762</v>
      </c>
      <c r="Y19" s="9">
        <v>80.742999999999995</v>
      </c>
      <c r="Z19" s="9">
        <v>86.495999999999995</v>
      </c>
      <c r="AA19" s="9">
        <v>108.386</v>
      </c>
    </row>
    <row r="20" spans="1:27">
      <c r="A20" s="10">
        <v>43252</v>
      </c>
      <c r="B20" s="9">
        <v>7065.1030000000001</v>
      </c>
      <c r="C20" s="9">
        <v>3238.3539999999998</v>
      </c>
      <c r="D20" s="9">
        <v>2629.377</v>
      </c>
      <c r="E20" s="9">
        <v>5884.8419999999996</v>
      </c>
      <c r="F20" s="9">
        <v>2566.5149999999999</v>
      </c>
      <c r="G20" s="9">
        <v>2105.6930000000002</v>
      </c>
      <c r="H20" s="9">
        <v>3318.3270000000002</v>
      </c>
      <c r="I20" s="9">
        <v>5825.0249999999996</v>
      </c>
      <c r="J20" s="9">
        <v>2557.4740000000002</v>
      </c>
      <c r="K20" s="9">
        <v>2097.672</v>
      </c>
      <c r="L20" s="9">
        <v>59.817</v>
      </c>
      <c r="M20" s="9">
        <v>9.0410000000000004</v>
      </c>
      <c r="N20" s="9">
        <v>8.02</v>
      </c>
      <c r="O20" s="9">
        <v>1064.056</v>
      </c>
      <c r="P20" s="9">
        <v>671.83900000000006</v>
      </c>
      <c r="Q20" s="9">
        <v>523.68399999999997</v>
      </c>
      <c r="R20" s="9">
        <v>392.21699999999998</v>
      </c>
      <c r="S20" s="9">
        <v>861.38300000000004</v>
      </c>
      <c r="T20" s="9">
        <v>561.78099999999995</v>
      </c>
      <c r="U20" s="9">
        <v>447.69299999999998</v>
      </c>
      <c r="V20" s="9">
        <v>299.60300000000001</v>
      </c>
      <c r="W20" s="9">
        <v>202.673</v>
      </c>
      <c r="X20" s="9">
        <v>110.05800000000001</v>
      </c>
      <c r="Y20" s="9">
        <v>75.991</v>
      </c>
      <c r="Z20" s="9">
        <v>92.614000000000004</v>
      </c>
      <c r="AA20" s="9">
        <v>116.206</v>
      </c>
    </row>
    <row r="21" spans="1:27">
      <c r="A21" s="10">
        <v>43525</v>
      </c>
      <c r="B21" s="9">
        <v>7117.5209999999997</v>
      </c>
      <c r="C21" s="9">
        <v>3247.991</v>
      </c>
      <c r="D21" s="9">
        <v>2651.2919999999999</v>
      </c>
      <c r="E21" s="9">
        <v>5965.83</v>
      </c>
      <c r="F21" s="9">
        <v>2582.4470000000001</v>
      </c>
      <c r="G21" s="9">
        <v>2128.8969999999999</v>
      </c>
      <c r="H21" s="9">
        <v>3383.3829999999998</v>
      </c>
      <c r="I21" s="9">
        <v>5897.7969999999996</v>
      </c>
      <c r="J21" s="9">
        <v>2568.8490000000002</v>
      </c>
      <c r="K21" s="9">
        <v>2117.2370000000001</v>
      </c>
      <c r="L21" s="9">
        <v>68.034000000000006</v>
      </c>
      <c r="M21" s="9">
        <v>13.598000000000001</v>
      </c>
      <c r="N21" s="9">
        <v>11.66</v>
      </c>
      <c r="O21" s="9">
        <v>1025.1590000000001</v>
      </c>
      <c r="P21" s="9">
        <v>665.54399999999998</v>
      </c>
      <c r="Q21" s="9">
        <v>522.39499999999998</v>
      </c>
      <c r="R21" s="9">
        <v>359.61599999999999</v>
      </c>
      <c r="S21" s="9">
        <v>835.03300000000002</v>
      </c>
      <c r="T21" s="9">
        <v>555.02800000000002</v>
      </c>
      <c r="U21" s="9">
        <v>444.09899999999999</v>
      </c>
      <c r="V21" s="9">
        <v>280.005</v>
      </c>
      <c r="W21" s="9">
        <v>190.12700000000001</v>
      </c>
      <c r="X21" s="9">
        <v>110.51600000000001</v>
      </c>
      <c r="Y21" s="9">
        <v>78.296000000000006</v>
      </c>
      <c r="Z21" s="9">
        <v>79.611000000000004</v>
      </c>
      <c r="AA21" s="9">
        <v>126.532</v>
      </c>
    </row>
    <row r="22" spans="1:27">
      <c r="A22" s="10">
        <v>43617</v>
      </c>
      <c r="B22" s="9">
        <v>7121.6570000000002</v>
      </c>
      <c r="C22" s="9">
        <v>3257.0990000000002</v>
      </c>
      <c r="D22" s="9">
        <v>2665.3879999999999</v>
      </c>
      <c r="E22" s="9">
        <v>5948.8280000000004</v>
      </c>
      <c r="F22" s="9">
        <v>2596.9180000000001</v>
      </c>
      <c r="G22" s="9">
        <v>2147.893</v>
      </c>
      <c r="H22" s="9">
        <v>3351.9090000000001</v>
      </c>
      <c r="I22" s="9">
        <v>5875.1850000000004</v>
      </c>
      <c r="J22" s="9">
        <v>2581.2950000000001</v>
      </c>
      <c r="K22" s="9">
        <v>2135.1329999999998</v>
      </c>
      <c r="L22" s="9">
        <v>73.643000000000001</v>
      </c>
      <c r="M22" s="9">
        <v>15.624000000000001</v>
      </c>
      <c r="N22" s="9">
        <v>12.760999999999999</v>
      </c>
      <c r="O22" s="9">
        <v>1042.06</v>
      </c>
      <c r="P22" s="9">
        <v>660.18100000000004</v>
      </c>
      <c r="Q22" s="9">
        <v>517.495</v>
      </c>
      <c r="R22" s="9">
        <v>381.87900000000002</v>
      </c>
      <c r="S22" s="9">
        <v>860.31399999999996</v>
      </c>
      <c r="T22" s="9">
        <v>558.92899999999997</v>
      </c>
      <c r="U22" s="9">
        <v>446.60899999999998</v>
      </c>
      <c r="V22" s="9">
        <v>301.38499999999999</v>
      </c>
      <c r="W22" s="9">
        <v>181.74600000000001</v>
      </c>
      <c r="X22" s="9">
        <v>101.252</v>
      </c>
      <c r="Y22" s="9">
        <v>70.885999999999996</v>
      </c>
      <c r="Z22" s="9">
        <v>80.494</v>
      </c>
      <c r="AA22" s="9">
        <v>130.77000000000001</v>
      </c>
    </row>
    <row r="23" spans="1:27">
      <c r="A23" s="10">
        <v>43709</v>
      </c>
      <c r="B23" s="9">
        <v>7165.0749999999998</v>
      </c>
      <c r="C23" s="9">
        <v>3262.9630000000002</v>
      </c>
      <c r="D23" s="9">
        <v>2669.81</v>
      </c>
      <c r="E23" s="9">
        <v>5982.1109999999999</v>
      </c>
      <c r="F23" s="9">
        <v>2595.4380000000001</v>
      </c>
      <c r="G23" s="9">
        <v>2144.1410000000001</v>
      </c>
      <c r="H23" s="9">
        <v>3386.6729999999998</v>
      </c>
      <c r="I23" s="9">
        <v>5907.8950000000004</v>
      </c>
      <c r="J23" s="9">
        <v>2584.3989999999999</v>
      </c>
      <c r="K23" s="9">
        <v>2134.1660000000002</v>
      </c>
      <c r="L23" s="9">
        <v>74.215999999999994</v>
      </c>
      <c r="M23" s="9">
        <v>11.039</v>
      </c>
      <c r="N23" s="9">
        <v>9.9749999999999996</v>
      </c>
      <c r="O23" s="9">
        <v>1061.6389999999999</v>
      </c>
      <c r="P23" s="9">
        <v>667.52499999999998</v>
      </c>
      <c r="Q23" s="9">
        <v>525.66899999999998</v>
      </c>
      <c r="R23" s="9">
        <v>394.11399999999998</v>
      </c>
      <c r="S23" s="9">
        <v>856.11</v>
      </c>
      <c r="T23" s="9">
        <v>560.10199999999998</v>
      </c>
      <c r="U23" s="9">
        <v>452.32100000000003</v>
      </c>
      <c r="V23" s="9">
        <v>296.00799999999998</v>
      </c>
      <c r="W23" s="9">
        <v>205.529</v>
      </c>
      <c r="X23" s="9">
        <v>107.422</v>
      </c>
      <c r="Y23" s="9">
        <v>73.346999999999994</v>
      </c>
      <c r="Z23" s="9">
        <v>98.106999999999999</v>
      </c>
      <c r="AA23" s="9">
        <v>121.325</v>
      </c>
    </row>
    <row r="24" spans="1:27">
      <c r="A24" s="10">
        <v>43800</v>
      </c>
      <c r="B24" s="9">
        <v>7185.2259999999997</v>
      </c>
      <c r="C24" s="9">
        <v>3258.489</v>
      </c>
      <c r="D24" s="9">
        <v>2674.1489999999999</v>
      </c>
      <c r="E24" s="9">
        <v>6013.415</v>
      </c>
      <c r="F24" s="9">
        <v>2577.105</v>
      </c>
      <c r="G24" s="9">
        <v>2135.9810000000002</v>
      </c>
      <c r="H24" s="9">
        <v>3436.31</v>
      </c>
      <c r="I24" s="9">
        <v>5939.2860000000001</v>
      </c>
      <c r="J24" s="9">
        <v>2568.9070000000002</v>
      </c>
      <c r="K24" s="9">
        <v>2128.5540000000001</v>
      </c>
      <c r="L24" s="9">
        <v>74.129000000000005</v>
      </c>
      <c r="M24" s="9">
        <v>8.1980000000000004</v>
      </c>
      <c r="N24" s="9">
        <v>7.4269999999999996</v>
      </c>
      <c r="O24" s="9">
        <v>1074.6500000000001</v>
      </c>
      <c r="P24" s="9">
        <v>681.38499999999999</v>
      </c>
      <c r="Q24" s="9">
        <v>538.16800000000001</v>
      </c>
      <c r="R24" s="9">
        <v>393.26499999999999</v>
      </c>
      <c r="S24" s="9">
        <v>864.61900000000003</v>
      </c>
      <c r="T24" s="9">
        <v>568.76599999999996</v>
      </c>
      <c r="U24" s="9">
        <v>457.35599999999999</v>
      </c>
      <c r="V24" s="9">
        <v>295.85199999999998</v>
      </c>
      <c r="W24" s="9">
        <v>210.03100000000001</v>
      </c>
      <c r="X24" s="9">
        <v>112.61799999999999</v>
      </c>
      <c r="Y24" s="9">
        <v>80.811999999999998</v>
      </c>
      <c r="Z24" s="9">
        <v>97.412999999999997</v>
      </c>
      <c r="AA24" s="9">
        <v>97.161000000000001</v>
      </c>
    </row>
    <row r="25" spans="1:27">
      <c r="A25" s="10">
        <v>43891</v>
      </c>
      <c r="B25" s="9">
        <v>7218.8540000000003</v>
      </c>
      <c r="C25" s="9">
        <v>3273.8690000000001</v>
      </c>
      <c r="D25" s="9">
        <v>2684.1060000000002</v>
      </c>
      <c r="E25" s="9">
        <v>6092.4309999999996</v>
      </c>
      <c r="F25" s="9">
        <v>2615.6959999999999</v>
      </c>
      <c r="G25" s="9">
        <v>2158.415</v>
      </c>
      <c r="H25" s="9">
        <v>3476.7359999999999</v>
      </c>
      <c r="I25" s="9">
        <v>6018.48</v>
      </c>
      <c r="J25" s="9">
        <v>2603.828</v>
      </c>
      <c r="K25" s="9">
        <v>2148.1010000000001</v>
      </c>
      <c r="L25" s="9">
        <v>73.950999999999993</v>
      </c>
      <c r="M25" s="9">
        <v>11.868</v>
      </c>
      <c r="N25" s="9">
        <v>10.313000000000001</v>
      </c>
      <c r="O25" s="9">
        <v>1019.823</v>
      </c>
      <c r="P25" s="9">
        <v>658.173</v>
      </c>
      <c r="Q25" s="9">
        <v>525.69100000000003</v>
      </c>
      <c r="R25" s="9">
        <v>361.649</v>
      </c>
      <c r="S25" s="9">
        <v>825.13199999999995</v>
      </c>
      <c r="T25" s="9">
        <v>548.15</v>
      </c>
      <c r="U25" s="9">
        <v>446.29500000000002</v>
      </c>
      <c r="V25" s="9">
        <v>276.983</v>
      </c>
      <c r="W25" s="9">
        <v>194.69</v>
      </c>
      <c r="X25" s="9">
        <v>110.024</v>
      </c>
      <c r="Y25" s="9">
        <v>79.396000000000001</v>
      </c>
      <c r="Z25" s="9">
        <v>84.667000000000002</v>
      </c>
      <c r="AA25" s="9">
        <v>106.601</v>
      </c>
    </row>
    <row r="26" spans="1:27">
      <c r="A26" s="10">
        <v>43983</v>
      </c>
      <c r="B26" s="9">
        <v>7241.3289999999997</v>
      </c>
      <c r="C26" s="9">
        <v>3300.1959999999999</v>
      </c>
      <c r="D26" s="9">
        <v>2676.9349999999999</v>
      </c>
      <c r="E26" s="9">
        <v>6118.8109999999997</v>
      </c>
      <c r="F26" s="9">
        <v>2644.1010000000001</v>
      </c>
      <c r="G26" s="9">
        <v>2165.9639999999999</v>
      </c>
      <c r="H26" s="9">
        <v>3474.71</v>
      </c>
      <c r="I26" s="9">
        <v>6035.3959999999997</v>
      </c>
      <c r="J26" s="9">
        <v>2629.645</v>
      </c>
      <c r="K26" s="9">
        <v>2152.7579999999998</v>
      </c>
      <c r="L26" s="9">
        <v>83.415000000000006</v>
      </c>
      <c r="M26" s="9">
        <v>14.455</v>
      </c>
      <c r="N26" s="9">
        <v>13.206</v>
      </c>
      <c r="O26" s="9">
        <v>1013.167</v>
      </c>
      <c r="P26" s="9">
        <v>656.09500000000003</v>
      </c>
      <c r="Q26" s="9">
        <v>510.971</v>
      </c>
      <c r="R26" s="9">
        <v>357.072</v>
      </c>
      <c r="S26" s="9">
        <v>804.83600000000001</v>
      </c>
      <c r="T26" s="9">
        <v>535.49300000000005</v>
      </c>
      <c r="U26" s="9">
        <v>423.03</v>
      </c>
      <c r="V26" s="9">
        <v>269.34300000000002</v>
      </c>
      <c r="W26" s="9">
        <v>208.33099999999999</v>
      </c>
      <c r="X26" s="9">
        <v>120.602</v>
      </c>
      <c r="Y26" s="9">
        <v>87.941000000000003</v>
      </c>
      <c r="Z26" s="9">
        <v>87.728999999999999</v>
      </c>
      <c r="AA26" s="9">
        <v>109.352</v>
      </c>
    </row>
    <row r="27" spans="1:27">
      <c r="A27" s="10">
        <v>44075</v>
      </c>
      <c r="B27" s="9">
        <v>7238.4350000000004</v>
      </c>
      <c r="C27" s="9">
        <v>3302.9250000000002</v>
      </c>
      <c r="D27" s="9">
        <v>2671.9270000000001</v>
      </c>
      <c r="E27" s="9">
        <v>6073.9309999999996</v>
      </c>
      <c r="F27" s="9">
        <v>2643.096</v>
      </c>
      <c r="G27" s="9">
        <v>2158.8870000000002</v>
      </c>
      <c r="H27" s="9">
        <v>3430.835</v>
      </c>
      <c r="I27" s="9">
        <v>5987.4639999999999</v>
      </c>
      <c r="J27" s="9">
        <v>2625.1869999999999</v>
      </c>
      <c r="K27" s="9">
        <v>2142.3029999999999</v>
      </c>
      <c r="L27" s="9">
        <v>86.465999999999994</v>
      </c>
      <c r="M27" s="9">
        <v>17.908999999999999</v>
      </c>
      <c r="N27" s="9">
        <v>16.584</v>
      </c>
      <c r="O27" s="9">
        <v>1050.27</v>
      </c>
      <c r="P27" s="9">
        <v>659.82899999999995</v>
      </c>
      <c r="Q27" s="9">
        <v>513.04</v>
      </c>
      <c r="R27" s="9">
        <v>390.44099999999997</v>
      </c>
      <c r="S27" s="9">
        <v>839.97400000000005</v>
      </c>
      <c r="T27" s="9">
        <v>538.23400000000004</v>
      </c>
      <c r="U27" s="9">
        <v>425.07299999999998</v>
      </c>
      <c r="V27" s="9">
        <v>301.74</v>
      </c>
      <c r="W27" s="9">
        <v>210.29599999999999</v>
      </c>
      <c r="X27" s="9">
        <v>121.59399999999999</v>
      </c>
      <c r="Y27" s="9">
        <v>87.966999999999999</v>
      </c>
      <c r="Z27" s="9">
        <v>88.700999999999993</v>
      </c>
      <c r="AA27" s="9">
        <v>114.235</v>
      </c>
    </row>
    <row r="28" spans="1:27">
      <c r="A28" s="10">
        <v>44166</v>
      </c>
      <c r="B28" s="9">
        <v>7263.8990000000003</v>
      </c>
      <c r="C28" s="9">
        <v>3310.7139999999999</v>
      </c>
      <c r="D28" s="9">
        <v>2679.3330000000001</v>
      </c>
      <c r="E28" s="9">
        <v>6089.5280000000002</v>
      </c>
      <c r="F28" s="9">
        <v>2650.4879999999998</v>
      </c>
      <c r="G28" s="9">
        <v>2166.0749999999998</v>
      </c>
      <c r="H28" s="9">
        <v>3439.04</v>
      </c>
      <c r="I28" s="9">
        <v>6002.6530000000002</v>
      </c>
      <c r="J28" s="9">
        <v>2626.43</v>
      </c>
      <c r="K28" s="9">
        <v>2144.7130000000002</v>
      </c>
      <c r="L28" s="9">
        <v>86.873999999999995</v>
      </c>
      <c r="M28" s="9">
        <v>24.058</v>
      </c>
      <c r="N28" s="9">
        <v>21.361999999999998</v>
      </c>
      <c r="O28" s="9">
        <v>1063.5730000000001</v>
      </c>
      <c r="P28" s="9">
        <v>660.226</v>
      </c>
      <c r="Q28" s="9">
        <v>513.25699999999995</v>
      </c>
      <c r="R28" s="9">
        <v>403.34699999999998</v>
      </c>
      <c r="S28" s="9">
        <v>848.26400000000001</v>
      </c>
      <c r="T28" s="9">
        <v>542.14200000000005</v>
      </c>
      <c r="U28" s="9">
        <v>428.28199999999998</v>
      </c>
      <c r="V28" s="9">
        <v>306.12200000000001</v>
      </c>
      <c r="W28" s="9">
        <v>215.309</v>
      </c>
      <c r="X28" s="9">
        <v>118.084</v>
      </c>
      <c r="Y28" s="9">
        <v>84.974999999999994</v>
      </c>
      <c r="Z28" s="9">
        <v>97.224999999999994</v>
      </c>
      <c r="AA28" s="9">
        <v>110.79900000000001</v>
      </c>
    </row>
    <row r="29" spans="1:27">
      <c r="A29" s="10">
        <v>44256</v>
      </c>
      <c r="B29" s="9">
        <v>7257.174</v>
      </c>
      <c r="C29" s="9">
        <v>3310.2559999999999</v>
      </c>
      <c r="D29" s="9">
        <v>2681.1889999999999</v>
      </c>
      <c r="E29" s="9">
        <v>6074.05</v>
      </c>
      <c r="F29" s="9">
        <v>2635.1320000000001</v>
      </c>
      <c r="G29" s="9">
        <v>2147.8670000000002</v>
      </c>
      <c r="H29" s="9">
        <v>3438.9180000000001</v>
      </c>
      <c r="I29" s="9">
        <v>5983.2550000000001</v>
      </c>
      <c r="J29" s="9">
        <v>2611.9989999999998</v>
      </c>
      <c r="K29" s="9">
        <v>2127.4630000000002</v>
      </c>
      <c r="L29" s="9">
        <v>90.795000000000002</v>
      </c>
      <c r="M29" s="9">
        <v>23.132999999999999</v>
      </c>
      <c r="N29" s="9">
        <v>20.404</v>
      </c>
      <c r="O29" s="9">
        <v>1075.2819999999999</v>
      </c>
      <c r="P29" s="9">
        <v>675.12300000000005</v>
      </c>
      <c r="Q29" s="9">
        <v>533.322</v>
      </c>
      <c r="R29" s="9">
        <v>400.15800000000002</v>
      </c>
      <c r="S29" s="9">
        <v>870.24099999999999</v>
      </c>
      <c r="T29" s="9">
        <v>566.43100000000004</v>
      </c>
      <c r="U29" s="9">
        <v>455.35300000000001</v>
      </c>
      <c r="V29" s="9">
        <v>303.81</v>
      </c>
      <c r="W29" s="9">
        <v>205.041</v>
      </c>
      <c r="X29" s="9">
        <v>108.693</v>
      </c>
      <c r="Y29" s="9">
        <v>77.968000000000004</v>
      </c>
      <c r="Z29" s="9">
        <v>96.347999999999999</v>
      </c>
      <c r="AA29" s="9">
        <v>107.842</v>
      </c>
    </row>
    <row r="30" spans="1:27">
      <c r="A30" s="10">
        <v>44348</v>
      </c>
      <c r="B30" s="9">
        <v>7286.3280000000004</v>
      </c>
      <c r="C30" s="9">
        <v>3313.86</v>
      </c>
      <c r="D30" s="9">
        <v>2685.9740000000002</v>
      </c>
      <c r="E30" s="9">
        <v>6080.08</v>
      </c>
      <c r="F30" s="9">
        <v>2662.1559999999999</v>
      </c>
      <c r="G30" s="9">
        <v>2168.5830000000001</v>
      </c>
      <c r="H30" s="9">
        <v>3417.924</v>
      </c>
      <c r="I30" s="9">
        <v>5980.6819999999998</v>
      </c>
      <c r="J30" s="9">
        <v>2641.32</v>
      </c>
      <c r="K30" s="9">
        <v>2149.268</v>
      </c>
      <c r="L30" s="9">
        <v>99.397999999999996</v>
      </c>
      <c r="M30" s="9">
        <v>20.835999999999999</v>
      </c>
      <c r="N30" s="9">
        <v>19.315000000000001</v>
      </c>
      <c r="O30" s="9">
        <v>1095.5830000000001</v>
      </c>
      <c r="P30" s="9">
        <v>651.70399999999995</v>
      </c>
      <c r="Q30" s="9">
        <v>517.39200000000005</v>
      </c>
      <c r="R30" s="9">
        <v>443.87900000000002</v>
      </c>
      <c r="S30" s="9">
        <v>874.81299999999999</v>
      </c>
      <c r="T30" s="9">
        <v>532.83000000000004</v>
      </c>
      <c r="U30" s="9">
        <v>435.178</v>
      </c>
      <c r="V30" s="9">
        <v>341.983</v>
      </c>
      <c r="W30" s="9">
        <v>220.77</v>
      </c>
      <c r="X30" s="9">
        <v>118.874</v>
      </c>
      <c r="Y30" s="9">
        <v>82.213999999999999</v>
      </c>
      <c r="Z30" s="9">
        <v>101.896</v>
      </c>
      <c r="AA30" s="9">
        <v>110.664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80</vt:i4>
      </vt:variant>
    </vt:vector>
  </HeadingPairs>
  <TitlesOfParts>
    <vt:vector size="85" baseType="lpstr">
      <vt:lpstr>Contents</vt:lpstr>
      <vt:lpstr>Table 1.1</vt:lpstr>
      <vt:lpstr>Table 1.2</vt:lpstr>
      <vt:lpstr>Index</vt:lpstr>
      <vt:lpstr>Data1</vt:lpstr>
      <vt:lpstr>A124854178T</vt:lpstr>
      <vt:lpstr>A124854178T_Data</vt:lpstr>
      <vt:lpstr>A124854178T_Latest</vt:lpstr>
      <vt:lpstr>A124854182J</vt:lpstr>
      <vt:lpstr>A124854182J_Data</vt:lpstr>
      <vt:lpstr>A124854182J_Latest</vt:lpstr>
      <vt:lpstr>A124854186T</vt:lpstr>
      <vt:lpstr>A124854186T_Data</vt:lpstr>
      <vt:lpstr>A124854186T_Latest</vt:lpstr>
      <vt:lpstr>A124854190J</vt:lpstr>
      <vt:lpstr>A124854190J_Data</vt:lpstr>
      <vt:lpstr>A124854190J_Latest</vt:lpstr>
      <vt:lpstr>A124854194T</vt:lpstr>
      <vt:lpstr>A124854194T_Data</vt:lpstr>
      <vt:lpstr>A124854194T_Latest</vt:lpstr>
      <vt:lpstr>A124854198A</vt:lpstr>
      <vt:lpstr>A124854198A_Data</vt:lpstr>
      <vt:lpstr>A124854198A_Latest</vt:lpstr>
      <vt:lpstr>A124854202F</vt:lpstr>
      <vt:lpstr>A124854202F_Data</vt:lpstr>
      <vt:lpstr>A124854202F_Latest</vt:lpstr>
      <vt:lpstr>A124854206R</vt:lpstr>
      <vt:lpstr>A124854206R_Data</vt:lpstr>
      <vt:lpstr>A124854206R_Latest</vt:lpstr>
      <vt:lpstr>A124854210F</vt:lpstr>
      <vt:lpstr>A124854210F_Data</vt:lpstr>
      <vt:lpstr>A124854210F_Latest</vt:lpstr>
      <vt:lpstr>A124854214R</vt:lpstr>
      <vt:lpstr>A124854214R_Data</vt:lpstr>
      <vt:lpstr>A124854214R_Latest</vt:lpstr>
      <vt:lpstr>A124854218X</vt:lpstr>
      <vt:lpstr>A124854218X_Data</vt:lpstr>
      <vt:lpstr>A124854218X_Latest</vt:lpstr>
      <vt:lpstr>A124854222R</vt:lpstr>
      <vt:lpstr>A124854222R_Data</vt:lpstr>
      <vt:lpstr>A124854222R_Latest</vt:lpstr>
      <vt:lpstr>A124854226X</vt:lpstr>
      <vt:lpstr>A124854226X_Data</vt:lpstr>
      <vt:lpstr>A124854226X_Latest</vt:lpstr>
      <vt:lpstr>A124854230R</vt:lpstr>
      <vt:lpstr>A124854230R_Data</vt:lpstr>
      <vt:lpstr>A124854230R_Latest</vt:lpstr>
      <vt:lpstr>A124854234X</vt:lpstr>
      <vt:lpstr>A124854234X_Data</vt:lpstr>
      <vt:lpstr>A124854234X_Latest</vt:lpstr>
      <vt:lpstr>A124854238J</vt:lpstr>
      <vt:lpstr>A124854238J_Data</vt:lpstr>
      <vt:lpstr>A124854238J_Latest</vt:lpstr>
      <vt:lpstr>A124854242X</vt:lpstr>
      <vt:lpstr>A124854242X_Data</vt:lpstr>
      <vt:lpstr>A124854242X_Latest</vt:lpstr>
      <vt:lpstr>A124854246J</vt:lpstr>
      <vt:lpstr>A124854246J_Data</vt:lpstr>
      <vt:lpstr>A124854246J_Latest</vt:lpstr>
      <vt:lpstr>A124854250X</vt:lpstr>
      <vt:lpstr>A124854250X_Data</vt:lpstr>
      <vt:lpstr>A124854250X_Latest</vt:lpstr>
      <vt:lpstr>A124854254J</vt:lpstr>
      <vt:lpstr>A124854254J_Data</vt:lpstr>
      <vt:lpstr>A124854254J_Latest</vt:lpstr>
      <vt:lpstr>A124854258T</vt:lpstr>
      <vt:lpstr>A124854258T_Data</vt:lpstr>
      <vt:lpstr>A124854258T_Latest</vt:lpstr>
      <vt:lpstr>A124854262J</vt:lpstr>
      <vt:lpstr>A124854262J_Data</vt:lpstr>
      <vt:lpstr>A124854262J_Latest</vt:lpstr>
      <vt:lpstr>A124854266T</vt:lpstr>
      <vt:lpstr>A124854266T_Data</vt:lpstr>
      <vt:lpstr>A124854266T_Latest</vt:lpstr>
      <vt:lpstr>A124854270J</vt:lpstr>
      <vt:lpstr>A124854270J_Data</vt:lpstr>
      <vt:lpstr>A124854270J_Latest</vt:lpstr>
      <vt:lpstr>A124854274T</vt:lpstr>
      <vt:lpstr>A124854274T_Data</vt:lpstr>
      <vt:lpstr>A124854274T_Latest</vt:lpstr>
      <vt:lpstr>A124854278A</vt:lpstr>
      <vt:lpstr>A124854278A_Data</vt:lpstr>
      <vt:lpstr>A124854278A_Latest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Shannon Patrick</cp:lastModifiedBy>
  <dcterms:created xsi:type="dcterms:W3CDTF">2021-09-14T03:30:39Z</dcterms:created>
  <dcterms:modified xsi:type="dcterms:W3CDTF">2021-09-27T22:17:16Z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2021-09-27T22:16:58Z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efb588dc-00ee-4f9d-9096-92f0c474c305</vt:lpwstr>
  </property>
  <property fmtid="{D5CDD505-2E9C-101B-9397-08002B2CF9AE}" pid="8" name="MSIP_Label_c8e5a7ee-c283-40b0-98eb-fa437df4c031_ContentBits">
    <vt:lpwstr>0</vt:lpwstr>
  </property>
</Properties>
</file>