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6825" windowHeight="4635" tabRatio="906"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4.1" sheetId="15" r:id="rId15"/>
    <sheet name="Table 4.2" sheetId="16" r:id="rId16"/>
    <sheet name="Table 5" sheetId="17" r:id="rId17"/>
    <sheet name="Table 6" sheetId="18" r:id="rId18"/>
    <sheet name="Table 7" sheetId="19" r:id="rId19"/>
    <sheet name="Table 8" sheetId="20" r:id="rId20"/>
    <sheet name="Table 9" sheetId="21" r:id="rId21"/>
    <sheet name="Table 10" sheetId="22" r:id="rId22"/>
    <sheet name="Table 11" sheetId="23" r:id="rId23"/>
    <sheet name="Table 12" sheetId="24" r:id="rId24"/>
    <sheet name="Table 13" sheetId="25" r:id="rId25"/>
  </sheets>
  <definedNames>
    <definedName name="_xlnm.Print_Area" localSheetId="1">'Notes'!$A:$B</definedName>
    <definedName name="_xlnm.Print_Area" localSheetId="2">'Table 1'!$A$1:$P$85</definedName>
    <definedName name="_xlnm.Print_Area" localSheetId="21">'Table 10'!$A$1:$J$80</definedName>
    <definedName name="_xlnm.Print_Area" localSheetId="22">'Table 11'!$A$1:$P$79</definedName>
    <definedName name="_xlnm.Print_Area" localSheetId="23">'Table 12'!$A$1:$H$59</definedName>
    <definedName name="_xlnm.Print_Area" localSheetId="24">'Table 13'!$A$1:$H$112</definedName>
    <definedName name="_xlnm.Print_Area" localSheetId="3">'Table 2'!$A$1:$P$33</definedName>
    <definedName name="_xlnm.Print_Area" localSheetId="4">'Table 2.1'!$A$1:$P$33</definedName>
    <definedName name="_xlnm.Print_Area" localSheetId="5">'Table 2.2'!$A$1:$P$33</definedName>
    <definedName name="_xlnm.Print_Area" localSheetId="6">'Table 2.3'!$A$1:$P$33</definedName>
    <definedName name="_xlnm.Print_Area" localSheetId="8">'Table 3'!$A$1:$P$43</definedName>
    <definedName name="_xlnm.Print_Area" localSheetId="9">'Table 3.1'!$A$1:$P$43</definedName>
    <definedName name="_xlnm.Print_Area" localSheetId="10">'Table 3.2'!$A$1:$P$43</definedName>
    <definedName name="_xlnm.Print_Area" localSheetId="11">'Table 3.3'!$A$1:$P$43</definedName>
    <definedName name="_xlnm.Print_Area" localSheetId="12">'Table 3.4'!$A$1:$P$43</definedName>
    <definedName name="_xlnm.Print_Area" localSheetId="13">'Table 4'!$A$1:$P$119</definedName>
    <definedName name="_xlnm.Print_Area" localSheetId="14">'Table 4.1'!$A$1:$P$119</definedName>
    <definedName name="_xlnm.Print_Area" localSheetId="15">'Table 4.2'!$A$1:$P$119</definedName>
    <definedName name="_xlnm.Print_Area" localSheetId="16">'Table 5'!$A$1:$P$27</definedName>
    <definedName name="_xlnm.Print_Area" localSheetId="17">'Table 6'!$A$1:$P$38</definedName>
    <definedName name="_xlnm.Print_Area" localSheetId="18">'Table 7'!$A$1:$J$83</definedName>
    <definedName name="_xlnm.Print_Area" localSheetId="19">'Table 8'!$A$1:$J$82</definedName>
    <definedName name="_xlnm.Print_Area" localSheetId="20">'Table 9'!$A$1:$M$72</definedName>
    <definedName name="_xlnm.Print_Titles" localSheetId="2">'Table 1'!$1:$10</definedName>
    <definedName name="_xlnm.Print_Titles" localSheetId="21">'Table 10'!$1:$10</definedName>
    <definedName name="_xlnm.Print_Titles" localSheetId="22">'Table 11'!$1:$10</definedName>
    <definedName name="_xlnm.Print_Titles" localSheetId="23">'Table 12'!$1:$10</definedName>
    <definedName name="_xlnm.Print_Titles" localSheetId="24">'Table 13'!$1:$10</definedName>
    <definedName name="_xlnm.Print_Titles" localSheetId="3">'Table 2'!$A:$A</definedName>
    <definedName name="_xlnm.Print_Titles" localSheetId="4">'Table 2.1'!$7:$9</definedName>
    <definedName name="_xlnm.Print_Titles" localSheetId="5">'Table 2.2'!$A:$A</definedName>
    <definedName name="_xlnm.Print_Titles" localSheetId="6">'Table 2.3'!$A:$A</definedName>
    <definedName name="_xlnm.Print_Titles" localSheetId="7">'Table 2.4'!$A:$A</definedName>
    <definedName name="_xlnm.Print_Titles" localSheetId="13">'Table 4'!$1:$10</definedName>
    <definedName name="_xlnm.Print_Titles" localSheetId="14">'Table 4.1'!$1:$10</definedName>
    <definedName name="_xlnm.Print_Titles" localSheetId="15">'Table 4.2'!$1:$10</definedName>
    <definedName name="_xlnm.Print_Titles" localSheetId="18">'Table 7'!$1:$10</definedName>
    <definedName name="_xlnm.Print_Titles" localSheetId="19">'Table 8'!$1:$10</definedName>
    <definedName name="_xlnm.Print_Titles" localSheetId="20">'Table 9'!$1:$10</definedName>
  </definedNames>
  <calcPr fullCalcOnLoad="1"/>
</workbook>
</file>

<file path=xl/comments12.xml><?xml version="1.0" encoding="utf-8"?>
<comments xmlns="http://schemas.openxmlformats.org/spreadsheetml/2006/main">
  <authors>
    <author>Author</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Author</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E17" authorId="0">
      <text>
        <r>
          <rPr>
            <sz val="8"/>
            <rFont val="Arial"/>
            <family val="2"/>
          </rPr>
          <t>Not available for publication but included in totals where applicable, unless otherwise indicated.</t>
        </r>
      </text>
    </comment>
    <comment ref="F17" authorId="0">
      <text>
        <r>
          <rPr>
            <sz val="8"/>
            <rFont val="Arial"/>
            <family val="2"/>
          </rPr>
          <t>Not available for publication but included in totals where applicable, unless otherwise indicated.</t>
        </r>
      </text>
    </comment>
    <comment ref="G17" authorId="0">
      <text>
        <r>
          <rPr>
            <sz val="8"/>
            <rFont val="Arial"/>
            <family val="2"/>
          </rPr>
          <t>Not available for publication but included in totals where applicable, unless otherwise indicated.</t>
        </r>
      </text>
    </comment>
    <comment ref="H17" authorId="0">
      <text>
        <r>
          <rPr>
            <sz val="8"/>
            <rFont val="Arial"/>
            <family val="2"/>
          </rPr>
          <t>Not available for publication but included in totals where applicable, unless otherwise indicated.</t>
        </r>
      </text>
    </comment>
    <comment ref="I17" authorId="0">
      <text>
        <r>
          <rPr>
            <sz val="8"/>
            <rFont val="Arial"/>
            <family val="2"/>
          </rPr>
          <t>Not available for publication but included in totals where applicable, unless otherwise indicated.</t>
        </r>
      </text>
    </comment>
    <comment ref="J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 ref="E28" authorId="0">
      <text>
        <r>
          <rPr>
            <sz val="8"/>
            <rFont val="Arial"/>
            <family val="2"/>
          </rPr>
          <t>Not available for publication but included in totals where applicable, unless otherwise indicated.</t>
        </r>
      </text>
    </comment>
    <comment ref="F28" authorId="0">
      <text>
        <r>
          <rPr>
            <sz val="8"/>
            <rFont val="Arial"/>
            <family val="2"/>
          </rPr>
          <t>Not available for publication but included in totals where applicable, unless otherwise indicated.</t>
        </r>
      </text>
    </comment>
    <comment ref="G28"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N25" authorId="0">
      <text>
        <r>
          <rPr>
            <sz val="8"/>
            <rFont val="Arial"/>
            <family val="2"/>
          </rPr>
          <t>Not available for publication but included in totals where applicable, unless otherwise indicated.</t>
        </r>
      </text>
    </comment>
    <comment ref="O25" authorId="0">
      <text>
        <r>
          <rPr>
            <sz val="8"/>
            <rFont val="Arial"/>
            <family val="2"/>
          </rPr>
          <t>Not available for publication but included in totals where applicable, unless otherwise indicated.</t>
        </r>
      </text>
    </comment>
    <comment ref="P25"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16"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32" authorId="0">
      <text>
        <r>
          <rPr>
            <sz val="8"/>
            <rFont val="Arial"/>
            <family val="2"/>
          </rPr>
          <t>Not available for publication but included in totals where applicable, unless otherwise indicated.</t>
        </r>
      </text>
    </comment>
    <comment ref="L32" authorId="0">
      <text>
        <r>
          <rPr>
            <sz val="8"/>
            <rFont val="Arial"/>
            <family val="2"/>
          </rPr>
          <t>Not available for publication but included in totals where applicable, unless otherwise indicated.</t>
        </r>
      </text>
    </comment>
    <comment ref="M32" authorId="0">
      <text>
        <r>
          <rPr>
            <sz val="8"/>
            <rFont val="Arial"/>
            <family val="2"/>
          </rPr>
          <t>Not available for publication but included in totals where applicable, unless otherwise indicated.</t>
        </r>
      </text>
    </commen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 ref="H33" authorId="0">
      <text>
        <r>
          <rPr>
            <sz val="8"/>
            <rFont val="Arial"/>
            <family val="2"/>
          </rPr>
          <t>Not available for publication but included in totals where applicable, unless otherwise indicated.</t>
        </r>
      </text>
    </comment>
    <comment ref="I33" authorId="0">
      <text>
        <r>
          <rPr>
            <sz val="8"/>
            <rFont val="Arial"/>
            <family val="2"/>
          </rPr>
          <t>Not available for publication but included in totals where applicable, unless otherwise indicated.</t>
        </r>
      </text>
    </comment>
    <comment ref="J33"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N33" authorId="0">
      <text>
        <r>
          <rPr>
            <sz val="8"/>
            <rFont val="Arial"/>
            <family val="2"/>
          </rPr>
          <t>Not available for publication but included in totals where applicable, unless otherwise indicated.</t>
        </r>
      </text>
    </comment>
    <comment ref="O33" authorId="0">
      <text>
        <r>
          <rPr>
            <sz val="8"/>
            <rFont val="Arial"/>
            <family val="2"/>
          </rPr>
          <t>Not available for publication but included in totals where applicable, unless otherwise indicated.</t>
        </r>
      </text>
    </comment>
    <comment ref="P33"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Author</author>
  </authors>
  <commentLis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B87" authorId="0">
      <text>
        <r>
          <rPr>
            <sz val="8"/>
            <rFont val="Arial"/>
            <family val="2"/>
          </rPr>
          <t>Not available for publication but included in totals where applicable, unless otherwise indicated.</t>
        </r>
      </text>
    </comment>
    <comment ref="C87" authorId="0">
      <text>
        <r>
          <rPr>
            <sz val="8"/>
            <rFont val="Arial"/>
            <family val="2"/>
          </rPr>
          <t>Not available for publication but included in totals where applicable, unless otherwise indicated.</t>
        </r>
      </text>
    </comment>
    <comment ref="D87" authorId="0">
      <text>
        <r>
          <rPr>
            <sz val="8"/>
            <rFont val="Arial"/>
            <family val="2"/>
          </rPr>
          <t>Not available for publication but included in totals where applicable, unless otherwise indicated.</t>
        </r>
      </text>
    </comment>
    <comment ref="B88" authorId="0">
      <text>
        <r>
          <rPr>
            <sz val="8"/>
            <rFont val="Arial"/>
            <family val="2"/>
          </rPr>
          <t>Not available for publication but included in totals where applicable, unless otherwise indicated.</t>
        </r>
      </text>
    </comment>
    <comment ref="C88" authorId="0">
      <text>
        <r>
          <rPr>
            <sz val="8"/>
            <rFont val="Arial"/>
            <family val="2"/>
          </rPr>
          <t>Not available for publication but included in totals where applicable, unless otherwise indicated.</t>
        </r>
      </text>
    </comment>
    <comment ref="D88" authorId="0">
      <text>
        <r>
          <rPr>
            <sz val="8"/>
            <rFont val="Arial"/>
            <family val="2"/>
          </rPr>
          <t>Not available for publication but included in totals where applicable, unless otherwise indicated.</t>
        </r>
      </text>
    </comment>
    <comment ref="B89" authorId="0">
      <text>
        <r>
          <rPr>
            <sz val="8"/>
            <rFont val="Arial"/>
            <family val="2"/>
          </rPr>
          <t>Not available for publication but included in totals where applicable, unless otherwise indicated.</t>
        </r>
      </text>
    </comment>
    <comment ref="C89" authorId="0">
      <text>
        <r>
          <rPr>
            <sz val="8"/>
            <rFont val="Arial"/>
            <family val="2"/>
          </rPr>
          <t>Not available for publication but included in totals where applicable, unless otherwise indicated.</t>
        </r>
      </text>
    </comment>
    <comment ref="D89"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E86" authorId="0">
      <text>
        <r>
          <rPr>
            <sz val="8"/>
            <rFont val="Arial"/>
            <family val="2"/>
          </rPr>
          <t>Not available for publication but included in totals where applicable, unless otherwise indicated.</t>
        </r>
      </text>
    </comment>
    <comment ref="F86" authorId="0">
      <text>
        <r>
          <rPr>
            <sz val="8"/>
            <rFont val="Arial"/>
            <family val="2"/>
          </rPr>
          <t>Not available for publication but included in totals where applicable, unless otherwise indicated.</t>
        </r>
      </text>
    </comment>
    <comment ref="G86" authorId="0">
      <text>
        <r>
          <rPr>
            <sz val="8"/>
            <rFont val="Arial"/>
            <family val="2"/>
          </rPr>
          <t>Not available for publication but included in totals where applicable, unless otherwise indicated.</t>
        </r>
      </text>
    </comment>
    <comment ref="E87" authorId="0">
      <text>
        <r>
          <rPr>
            <sz val="8"/>
            <rFont val="Arial"/>
            <family val="2"/>
          </rPr>
          <t>Not available for publication but included in totals where applicable, unless otherwise indicated.</t>
        </r>
      </text>
    </comment>
    <comment ref="F87" authorId="0">
      <text>
        <r>
          <rPr>
            <sz val="8"/>
            <rFont val="Arial"/>
            <family val="2"/>
          </rPr>
          <t>Not available for publication but included in totals where applicable, unless otherwise indicated.</t>
        </r>
      </text>
    </comment>
    <comment ref="G87" authorId="0">
      <text>
        <r>
          <rPr>
            <sz val="8"/>
            <rFont val="Arial"/>
            <family val="2"/>
          </rPr>
          <t>Not available for publication but included in totals where applicable, unless otherwise indicated.</t>
        </r>
      </text>
    </comment>
    <comment ref="E88" authorId="0">
      <text>
        <r>
          <rPr>
            <sz val="8"/>
            <rFont val="Arial"/>
            <family val="2"/>
          </rPr>
          <t>Not available for publication but included in totals where applicable, unless otherwise indicated.</t>
        </r>
      </text>
    </comment>
    <comment ref="F88" authorId="0">
      <text>
        <r>
          <rPr>
            <sz val="8"/>
            <rFont val="Arial"/>
            <family val="2"/>
          </rPr>
          <t>Not available for publication but included in totals where applicable, unless otherwise indicated.</t>
        </r>
      </text>
    </comment>
    <comment ref="G88" authorId="0">
      <text>
        <r>
          <rPr>
            <sz val="8"/>
            <rFont val="Arial"/>
            <family val="2"/>
          </rPr>
          <t>Not available for publication but included in totals where applicable, unless otherwise indicated.</t>
        </r>
      </text>
    </comment>
    <comment ref="E89" authorId="0">
      <text>
        <r>
          <rPr>
            <sz val="8"/>
            <rFont val="Arial"/>
            <family val="2"/>
          </rPr>
          <t>Not available for publication but included in totals where applicable, unless otherwise indicated.</t>
        </r>
      </text>
    </comment>
    <comment ref="F89" authorId="0">
      <text>
        <r>
          <rPr>
            <sz val="8"/>
            <rFont val="Arial"/>
            <family val="2"/>
          </rPr>
          <t>Not available for publication but included in totals where applicable, unless otherwise indicated.</t>
        </r>
      </text>
    </comment>
    <comment ref="G89"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H86" authorId="0">
      <text>
        <r>
          <rPr>
            <sz val="8"/>
            <rFont val="Arial"/>
            <family val="2"/>
          </rPr>
          <t>Not available for publication but included in totals where applicable, unless otherwise indicated.</t>
        </r>
      </text>
    </comment>
    <comment ref="I86" authorId="0">
      <text>
        <r>
          <rPr>
            <sz val="8"/>
            <rFont val="Arial"/>
            <family val="2"/>
          </rPr>
          <t>Not available for publication but included in totals where applicable, unless otherwise indicated.</t>
        </r>
      </text>
    </comment>
    <comment ref="J86" authorId="0">
      <text>
        <r>
          <rPr>
            <sz val="8"/>
            <rFont val="Arial"/>
            <family val="2"/>
          </rPr>
          <t>Not available for publication but included in totals where applicable, unless otherwise indicated.</t>
        </r>
      </text>
    </comment>
    <comment ref="H87" authorId="0">
      <text>
        <r>
          <rPr>
            <sz val="8"/>
            <rFont val="Arial"/>
            <family val="2"/>
          </rPr>
          <t>Not available for publication but included in totals where applicable, unless otherwise indicated.</t>
        </r>
      </text>
    </comment>
    <comment ref="I87" authorId="0">
      <text>
        <r>
          <rPr>
            <sz val="8"/>
            <rFont val="Arial"/>
            <family val="2"/>
          </rPr>
          <t>Not available for publication but included in totals where applicable, unless otherwise indicated.</t>
        </r>
      </text>
    </comment>
    <comment ref="J87" authorId="0">
      <text>
        <r>
          <rPr>
            <sz val="8"/>
            <rFont val="Arial"/>
            <family val="2"/>
          </rPr>
          <t>Not available for publication but included in totals where applicable, unless otherwise indicated.</t>
        </r>
      </text>
    </comment>
    <comment ref="H88" authorId="0">
      <text>
        <r>
          <rPr>
            <sz val="8"/>
            <rFont val="Arial"/>
            <family val="2"/>
          </rPr>
          <t>Not available for publication but included in totals where applicable, unless otherwise indicated.</t>
        </r>
      </text>
    </comment>
    <comment ref="I88" authorId="0">
      <text>
        <r>
          <rPr>
            <sz val="8"/>
            <rFont val="Arial"/>
            <family val="2"/>
          </rPr>
          <t>Not available for publication but included in totals where applicable, unless otherwise indicated.</t>
        </r>
      </text>
    </comment>
    <comment ref="J88" authorId="0">
      <text>
        <r>
          <rPr>
            <sz val="8"/>
            <rFont val="Arial"/>
            <family val="2"/>
          </rPr>
          <t>Not available for publication but included in totals where applicable, unless otherwise indicated.</t>
        </r>
      </text>
    </comment>
    <comment ref="H89" authorId="0">
      <text>
        <r>
          <rPr>
            <sz val="8"/>
            <rFont val="Arial"/>
            <family val="2"/>
          </rPr>
          <t>Not available for publication but included in totals where applicable, unless otherwise indicated.</t>
        </r>
      </text>
    </comment>
    <comment ref="I89" authorId="0">
      <text>
        <r>
          <rPr>
            <sz val="8"/>
            <rFont val="Arial"/>
            <family val="2"/>
          </rPr>
          <t>Not available for publication but included in totals where applicable, unless otherwise indicated.</t>
        </r>
      </text>
    </comment>
    <comment ref="J89"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K86" authorId="0">
      <text>
        <r>
          <rPr>
            <sz val="8"/>
            <rFont val="Arial"/>
            <family val="2"/>
          </rPr>
          <t>Not available for publication but included in totals where applicable, unless otherwise indicated.</t>
        </r>
      </text>
    </comment>
    <comment ref="L86" authorId="0">
      <text>
        <r>
          <rPr>
            <sz val="8"/>
            <rFont val="Arial"/>
            <family val="2"/>
          </rPr>
          <t>Not available for publication but included in totals where applicable, unless otherwise indicated.</t>
        </r>
      </text>
    </comment>
    <comment ref="M86" authorId="0">
      <text>
        <r>
          <rPr>
            <sz val="8"/>
            <rFont val="Arial"/>
            <family val="2"/>
          </rPr>
          <t>Not available for publication but included in totals where applicable, unless otherwise indicated.</t>
        </r>
      </text>
    </comment>
    <comment ref="K87" authorId="0">
      <text>
        <r>
          <rPr>
            <sz val="8"/>
            <rFont val="Arial"/>
            <family val="2"/>
          </rPr>
          <t>Not available for publication but included in totals where applicable, unless otherwise indicated.</t>
        </r>
      </text>
    </comment>
    <comment ref="L87" authorId="0">
      <text>
        <r>
          <rPr>
            <sz val="8"/>
            <rFont val="Arial"/>
            <family val="2"/>
          </rPr>
          <t>Not available for publication but included in totals where applicable, unless otherwise indicated.</t>
        </r>
      </text>
    </comment>
    <comment ref="M87" authorId="0">
      <text>
        <r>
          <rPr>
            <sz val="8"/>
            <rFont val="Arial"/>
            <family val="2"/>
          </rPr>
          <t>Not available for publication but included in totals where applicable, unless otherwise indicated.</t>
        </r>
      </text>
    </comment>
    <comment ref="K88" authorId="0">
      <text>
        <r>
          <rPr>
            <sz val="8"/>
            <rFont val="Arial"/>
            <family val="2"/>
          </rPr>
          <t>Not available for publication but included in totals where applicable, unless otherwise indicated.</t>
        </r>
      </text>
    </comment>
    <comment ref="L88" authorId="0">
      <text>
        <r>
          <rPr>
            <sz val="8"/>
            <rFont val="Arial"/>
            <family val="2"/>
          </rPr>
          <t>Not available for publication but included in totals where applicable, unless otherwise indicated.</t>
        </r>
      </text>
    </comment>
    <comment ref="M88" authorId="0">
      <text>
        <r>
          <rPr>
            <sz val="8"/>
            <rFont val="Arial"/>
            <family val="2"/>
          </rPr>
          <t>Not available for publication but included in totals where applicable, unless otherwise indicated.</t>
        </r>
      </text>
    </comment>
    <comment ref="K89" authorId="0">
      <text>
        <r>
          <rPr>
            <sz val="8"/>
            <rFont val="Arial"/>
            <family val="2"/>
          </rPr>
          <t>Not available for publication but included in totals where applicable, unless otherwise indicated.</t>
        </r>
      </text>
    </comment>
    <comment ref="L89" authorId="0">
      <text>
        <r>
          <rPr>
            <sz val="8"/>
            <rFont val="Arial"/>
            <family val="2"/>
          </rPr>
          <t>Not available for publication but included in totals where applicable, unless otherwise indicated.</t>
        </r>
      </text>
    </comment>
    <comment ref="M89" authorId="0">
      <text>
        <r>
          <rPr>
            <sz val="8"/>
            <rFont val="Arial"/>
            <family val="2"/>
          </rPr>
          <t>Not available for publication but included in totals where applicable, unless otherwise indicated.</t>
        </r>
      </text>
    </comment>
    <comment ref="N87" authorId="0">
      <text>
        <r>
          <rPr>
            <sz val="8"/>
            <rFont val="Arial"/>
            <family val="2"/>
          </rPr>
          <t>Not available for publication but included in totals where applicable, unless otherwise indicated.</t>
        </r>
      </text>
    </comment>
    <comment ref="O87" authorId="0">
      <text>
        <r>
          <rPr>
            <sz val="8"/>
            <rFont val="Arial"/>
            <family val="2"/>
          </rPr>
          <t>Not available for publication but included in totals where applicable, unless otherwise indicated.</t>
        </r>
      </text>
    </comment>
    <comment ref="P87" authorId="0">
      <text>
        <r>
          <rPr>
            <sz val="8"/>
            <rFont val="Arial"/>
            <family val="2"/>
          </rPr>
          <t>Not available for publication but included in totals where applicable, unless otherwise indicated.</t>
        </r>
      </text>
    </comment>
    <comment ref="N88" authorId="0">
      <text>
        <r>
          <rPr>
            <sz val="8"/>
            <rFont val="Arial"/>
            <family val="2"/>
          </rPr>
          <t>Not available for publication but included in totals where applicable, unless otherwise indicated.</t>
        </r>
      </text>
    </comment>
    <comment ref="O88" authorId="0">
      <text>
        <r>
          <rPr>
            <sz val="8"/>
            <rFont val="Arial"/>
            <family val="2"/>
          </rPr>
          <t>Not available for publication but included in totals where applicable, unless otherwise indicated.</t>
        </r>
      </text>
    </comment>
    <comment ref="P88"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Author</author>
  </authors>
  <commentList>
    <comment ref="B87" authorId="0">
      <text>
        <r>
          <rPr>
            <sz val="8"/>
            <rFont val="Arial"/>
            <family val="2"/>
          </rPr>
          <t>Not available for publication but included in totals where applicable, unless otherwise indicated.</t>
        </r>
      </text>
    </comment>
    <comment ref="C87" authorId="0">
      <text>
        <r>
          <rPr>
            <sz val="8"/>
            <rFont val="Arial"/>
            <family val="2"/>
          </rPr>
          <t>Not available for publication but included in totals where applicable, unless otherwise indicated.</t>
        </r>
      </text>
    </comment>
    <comment ref="D87" authorId="0">
      <text>
        <r>
          <rPr>
            <sz val="8"/>
            <rFont val="Arial"/>
            <family val="2"/>
          </rPr>
          <t>Not available for publication but included in totals where applicable, unless otherwise indicated.</t>
        </r>
      </text>
    </comment>
    <comment ref="B88" authorId="0">
      <text>
        <r>
          <rPr>
            <sz val="8"/>
            <rFont val="Arial"/>
            <family val="2"/>
          </rPr>
          <t>Not available for publication but included in totals where applicable, unless otherwise indicated.</t>
        </r>
      </text>
    </comment>
    <comment ref="C88" authorId="0">
      <text>
        <r>
          <rPr>
            <sz val="8"/>
            <rFont val="Arial"/>
            <family val="2"/>
          </rPr>
          <t>Not available for publication but included in totals where applicable, unless otherwise indicated.</t>
        </r>
      </text>
    </comment>
    <comment ref="D88" authorId="0">
      <text>
        <r>
          <rPr>
            <sz val="8"/>
            <rFont val="Arial"/>
            <family val="2"/>
          </rPr>
          <t>Not available for publication but included in totals where applicable, unless otherwise indicated.</t>
        </r>
      </text>
    </comment>
    <comment ref="B89" authorId="0">
      <text>
        <r>
          <rPr>
            <sz val="8"/>
            <rFont val="Arial"/>
            <family val="2"/>
          </rPr>
          <t>Not available for publication but included in totals where applicable, unless otherwise indicated.</t>
        </r>
      </text>
    </comment>
    <comment ref="C89" authorId="0">
      <text>
        <r>
          <rPr>
            <sz val="8"/>
            <rFont val="Arial"/>
            <family val="2"/>
          </rPr>
          <t>Not available for publication but included in totals where applicable, unless otherwise indicated.</t>
        </r>
      </text>
    </comment>
    <comment ref="D89"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E86" authorId="0">
      <text>
        <r>
          <rPr>
            <sz val="8"/>
            <rFont val="Arial"/>
            <family val="2"/>
          </rPr>
          <t>Not available for publication but included in totals where applicable, unless otherwise indicated.</t>
        </r>
      </text>
    </comment>
    <comment ref="F86" authorId="0">
      <text>
        <r>
          <rPr>
            <sz val="8"/>
            <rFont val="Arial"/>
            <family val="2"/>
          </rPr>
          <t>Not available for publication but included in totals where applicable, unless otherwise indicated.</t>
        </r>
      </text>
    </comment>
    <comment ref="G86" authorId="0">
      <text>
        <r>
          <rPr>
            <sz val="8"/>
            <rFont val="Arial"/>
            <family val="2"/>
          </rPr>
          <t>Not available for publication but included in totals where applicable, unless otherwise indicated.</t>
        </r>
      </text>
    </comment>
    <comment ref="E87" authorId="0">
      <text>
        <r>
          <rPr>
            <sz val="8"/>
            <rFont val="Arial"/>
            <family val="2"/>
          </rPr>
          <t>Not available for publication but included in totals where applicable, unless otherwise indicated.</t>
        </r>
      </text>
    </comment>
    <comment ref="F87" authorId="0">
      <text>
        <r>
          <rPr>
            <sz val="8"/>
            <rFont val="Arial"/>
            <family val="2"/>
          </rPr>
          <t>Not available for publication but included in totals where applicable, unless otherwise indicated.</t>
        </r>
      </text>
    </comment>
    <comment ref="G87" authorId="0">
      <text>
        <r>
          <rPr>
            <sz val="8"/>
            <rFont val="Arial"/>
            <family val="2"/>
          </rPr>
          <t>Not available for publication but included in totals where applicable, unless otherwise indicated.</t>
        </r>
      </text>
    </comment>
    <comment ref="E88" authorId="0">
      <text>
        <r>
          <rPr>
            <sz val="8"/>
            <rFont val="Arial"/>
            <family val="2"/>
          </rPr>
          <t>Not available for publication but included in totals where applicable, unless otherwise indicated.</t>
        </r>
      </text>
    </comment>
    <comment ref="F88" authorId="0">
      <text>
        <r>
          <rPr>
            <sz val="8"/>
            <rFont val="Arial"/>
            <family val="2"/>
          </rPr>
          <t>Not available for publication but included in totals where applicable, unless otherwise indicated.</t>
        </r>
      </text>
    </comment>
    <comment ref="G88" authorId="0">
      <text>
        <r>
          <rPr>
            <sz val="8"/>
            <rFont val="Arial"/>
            <family val="2"/>
          </rPr>
          <t>Not available for publication but included in totals where applicable, unless otherwise indicated.</t>
        </r>
      </text>
    </comment>
    <comment ref="E89" authorId="0">
      <text>
        <r>
          <rPr>
            <sz val="8"/>
            <rFont val="Arial"/>
            <family val="2"/>
          </rPr>
          <t>Not available for publication but included in totals where applicable, unless otherwise indicated.</t>
        </r>
      </text>
    </comment>
    <comment ref="F89" authorId="0">
      <text>
        <r>
          <rPr>
            <sz val="8"/>
            <rFont val="Arial"/>
            <family val="2"/>
          </rPr>
          <t>Not available for publication but included in totals where applicable, unless otherwise indicated.</t>
        </r>
      </text>
    </comment>
    <comment ref="G89"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H86" authorId="0">
      <text>
        <r>
          <rPr>
            <sz val="8"/>
            <rFont val="Arial"/>
            <family val="2"/>
          </rPr>
          <t>Not available for publication but included in totals where applicable, unless otherwise indicated.</t>
        </r>
      </text>
    </comment>
    <comment ref="I86" authorId="0">
      <text>
        <r>
          <rPr>
            <sz val="8"/>
            <rFont val="Arial"/>
            <family val="2"/>
          </rPr>
          <t>Not available for publication but included in totals where applicable, unless otherwise indicated.</t>
        </r>
      </text>
    </comment>
    <comment ref="J86" authorId="0">
      <text>
        <r>
          <rPr>
            <sz val="8"/>
            <rFont val="Arial"/>
            <family val="2"/>
          </rPr>
          <t>Not available for publication but included in totals where applicable, unless otherwise indicated.</t>
        </r>
      </text>
    </comment>
    <comment ref="H87" authorId="0">
      <text>
        <r>
          <rPr>
            <sz val="8"/>
            <rFont val="Arial"/>
            <family val="2"/>
          </rPr>
          <t>Not available for publication but included in totals where applicable, unless otherwise indicated.</t>
        </r>
      </text>
    </comment>
    <comment ref="I87" authorId="0">
      <text>
        <r>
          <rPr>
            <sz val="8"/>
            <rFont val="Arial"/>
            <family val="2"/>
          </rPr>
          <t>Not available for publication but included in totals where applicable, unless otherwise indicated.</t>
        </r>
      </text>
    </comment>
    <comment ref="J87" authorId="0">
      <text>
        <r>
          <rPr>
            <sz val="8"/>
            <rFont val="Arial"/>
            <family val="2"/>
          </rPr>
          <t>Not available for publication but included in totals where applicable, unless otherwise indicated.</t>
        </r>
      </text>
    </comment>
    <comment ref="H88" authorId="0">
      <text>
        <r>
          <rPr>
            <sz val="8"/>
            <rFont val="Arial"/>
            <family val="2"/>
          </rPr>
          <t>Not available for publication but included in totals where applicable, unless otherwise indicated.</t>
        </r>
      </text>
    </comment>
    <comment ref="I88" authorId="0">
      <text>
        <r>
          <rPr>
            <sz val="8"/>
            <rFont val="Arial"/>
            <family val="2"/>
          </rPr>
          <t>Not available for publication but included in totals where applicable, unless otherwise indicated.</t>
        </r>
      </text>
    </comment>
    <comment ref="J88" authorId="0">
      <text>
        <r>
          <rPr>
            <sz val="8"/>
            <rFont val="Arial"/>
            <family val="2"/>
          </rPr>
          <t>Not available for publication but included in totals where applicable, unless otherwise indicated.</t>
        </r>
      </text>
    </comment>
    <comment ref="H89" authorId="0">
      <text>
        <r>
          <rPr>
            <sz val="8"/>
            <rFont val="Arial"/>
            <family val="2"/>
          </rPr>
          <t>Not available for publication but included in totals where applicable, unless otherwise indicated.</t>
        </r>
      </text>
    </comment>
    <comment ref="I89" authorId="0">
      <text>
        <r>
          <rPr>
            <sz val="8"/>
            <rFont val="Arial"/>
            <family val="2"/>
          </rPr>
          <t>Not available for publication but included in totals where applicable, unless otherwise indicated.</t>
        </r>
      </text>
    </comment>
    <comment ref="J89"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K86" authorId="0">
      <text>
        <r>
          <rPr>
            <sz val="8"/>
            <rFont val="Arial"/>
            <family val="2"/>
          </rPr>
          <t>Not available for publication but included in totals where applicable, unless otherwise indicated.</t>
        </r>
      </text>
    </comment>
    <comment ref="L86" authorId="0">
      <text>
        <r>
          <rPr>
            <sz val="8"/>
            <rFont val="Arial"/>
            <family val="2"/>
          </rPr>
          <t>Not available for publication but included in totals where applicable, unless otherwise indicated.</t>
        </r>
      </text>
    </comment>
    <comment ref="M86" authorId="0">
      <text>
        <r>
          <rPr>
            <sz val="8"/>
            <rFont val="Arial"/>
            <family val="2"/>
          </rPr>
          <t>Not available for publication but included in totals where applicable, unless otherwise indicated.</t>
        </r>
      </text>
    </comment>
    <comment ref="K87" authorId="0">
      <text>
        <r>
          <rPr>
            <sz val="8"/>
            <rFont val="Arial"/>
            <family val="2"/>
          </rPr>
          <t>Not available for publication but included in totals where applicable, unless otherwise indicated.</t>
        </r>
      </text>
    </comment>
    <comment ref="L87" authorId="0">
      <text>
        <r>
          <rPr>
            <sz val="8"/>
            <rFont val="Arial"/>
            <family val="2"/>
          </rPr>
          <t>Not available for publication but included in totals where applicable, unless otherwise indicated.</t>
        </r>
      </text>
    </comment>
    <comment ref="M87" authorId="0">
      <text>
        <r>
          <rPr>
            <sz val="8"/>
            <rFont val="Arial"/>
            <family val="2"/>
          </rPr>
          <t>Not available for publication but included in totals where applicable, unless otherwise indicated.</t>
        </r>
      </text>
    </comment>
    <comment ref="K88" authorId="0">
      <text>
        <r>
          <rPr>
            <sz val="8"/>
            <rFont val="Arial"/>
            <family val="2"/>
          </rPr>
          <t>Not available for publication but included in totals where applicable, unless otherwise indicated.</t>
        </r>
      </text>
    </comment>
    <comment ref="L88" authorId="0">
      <text>
        <r>
          <rPr>
            <sz val="8"/>
            <rFont val="Arial"/>
            <family val="2"/>
          </rPr>
          <t>Not available for publication but included in totals where applicable, unless otherwise indicated.</t>
        </r>
      </text>
    </comment>
    <comment ref="M88" authorId="0">
      <text>
        <r>
          <rPr>
            <sz val="8"/>
            <rFont val="Arial"/>
            <family val="2"/>
          </rPr>
          <t>Not available for publication but included in totals where applicable, unless otherwise indicated.</t>
        </r>
      </text>
    </comment>
    <comment ref="K89" authorId="0">
      <text>
        <r>
          <rPr>
            <sz val="8"/>
            <rFont val="Arial"/>
            <family val="2"/>
          </rPr>
          <t>Not available for publication but included in totals where applicable, unless otherwise indicated.</t>
        </r>
      </text>
    </comment>
    <comment ref="L89" authorId="0">
      <text>
        <r>
          <rPr>
            <sz val="8"/>
            <rFont val="Arial"/>
            <family val="2"/>
          </rPr>
          <t>Not available for publication but included in totals where applicable, unless otherwise indicated.</t>
        </r>
      </text>
    </comment>
    <comment ref="M89" authorId="0">
      <text>
        <r>
          <rPr>
            <sz val="8"/>
            <rFont val="Arial"/>
            <family val="2"/>
          </rPr>
          <t>Not available for publication but included in totals where applicable, unless otherwise indicated.</t>
        </r>
      </text>
    </comment>
    <comment ref="N87" authorId="0">
      <text>
        <r>
          <rPr>
            <sz val="8"/>
            <rFont val="Arial"/>
            <family val="2"/>
          </rPr>
          <t>Not available for publication but included in totals where applicable, unless otherwise indicated.</t>
        </r>
      </text>
    </comment>
    <comment ref="O87" authorId="0">
      <text>
        <r>
          <rPr>
            <sz val="8"/>
            <rFont val="Arial"/>
            <family val="2"/>
          </rPr>
          <t>Not available for publication but included in totals where applicable, unless otherwise indicated.</t>
        </r>
      </text>
    </comment>
    <comment ref="P87" authorId="0">
      <text>
        <r>
          <rPr>
            <sz val="8"/>
            <rFont val="Arial"/>
            <family val="2"/>
          </rPr>
          <t>Not available for publication but included in totals where applicable, unless otherwise indicated.</t>
        </r>
      </text>
    </comment>
    <comment ref="N88" authorId="0">
      <text>
        <r>
          <rPr>
            <sz val="8"/>
            <rFont val="Arial"/>
            <family val="2"/>
          </rPr>
          <t>Not available for publication but included in totals where applicable, unless otherwise indicated.</t>
        </r>
      </text>
    </comment>
    <comment ref="O88" authorId="0">
      <text>
        <r>
          <rPr>
            <sz val="8"/>
            <rFont val="Arial"/>
            <family val="2"/>
          </rPr>
          <t>Not available for publication but included in totals where applicable, unless otherwise indicated.</t>
        </r>
      </text>
    </comment>
    <comment ref="P88" authorId="0">
      <text>
        <r>
          <rPr>
            <sz val="8"/>
            <rFont val="Arial"/>
            <family val="2"/>
          </rPr>
          <t>Not available for publication but included in totals where applicable, unless otherwise indicated.</t>
        </r>
      </text>
    </comment>
    <comment ref="N89" authorId="0">
      <text>
        <r>
          <rPr>
            <sz val="8"/>
            <rFont val="Arial"/>
            <family val="2"/>
          </rPr>
          <t>Not available for publication but included in totals where applicable, unless otherwise indicated.</t>
        </r>
      </text>
    </comment>
    <comment ref="O89" authorId="0">
      <text>
        <r>
          <rPr>
            <sz val="8"/>
            <rFont val="Arial"/>
            <family val="2"/>
          </rPr>
          <t>Not available for publication but included in totals where applicable, unless otherwise indicated.</t>
        </r>
      </text>
    </comment>
    <comment ref="P89"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K53" authorId="0">
      <text>
        <r>
          <rPr>
            <sz val="8"/>
            <rFont val="Arial"/>
            <family val="2"/>
          </rPr>
          <t>Not available for publication but included in totals where applicable, unless otherwise indicated.</t>
        </r>
      </text>
    </comment>
    <comment ref="L53" authorId="0">
      <text>
        <r>
          <rPr>
            <sz val="8"/>
            <rFont val="Arial"/>
            <family val="2"/>
          </rPr>
          <t>Not available for publication but included in totals where applicable, unless otherwise indicated.</t>
        </r>
      </text>
    </comment>
    <comment ref="M53" authorId="0">
      <text>
        <r>
          <rPr>
            <sz val="8"/>
            <rFont val="Arial"/>
            <family val="2"/>
          </rPr>
          <t>Not available for publication but included in totals where applicable, unless otherwise indicated.</t>
        </r>
      </text>
    </comment>
    <comment ref="K55" authorId="0">
      <text>
        <r>
          <rPr>
            <sz val="8"/>
            <rFont val="Arial"/>
            <family val="2"/>
          </rPr>
          <t>Not available for publication but included in totals where applicable, unless otherwise indicated.</t>
        </r>
      </text>
    </comment>
    <comment ref="L55" authorId="0">
      <text>
        <r>
          <rPr>
            <sz val="8"/>
            <rFont val="Arial"/>
            <family val="2"/>
          </rPr>
          <t>Not available for publication but included in totals where applicable, unless otherwise indicated.</t>
        </r>
      </text>
    </comment>
    <comment ref="M55" authorId="0">
      <text>
        <r>
          <rPr>
            <sz val="8"/>
            <rFont val="Arial"/>
            <family val="2"/>
          </rPr>
          <t>Not available for publication but included in totals where applicable, unless otherwise indicated.</t>
        </r>
      </text>
    </comment>
  </commentList>
</comments>
</file>

<file path=xl/comments16.xml><?xml version="1.0" encoding="utf-8"?>
<comments xmlns="http://schemas.openxmlformats.org/spreadsheetml/2006/main">
  <authors>
    <author>Author</author>
  </authors>
  <commentList>
    <comment ref="E52" authorId="0">
      <text>
        <r>
          <rPr>
            <sz val="8"/>
            <rFont val="Arial"/>
            <family val="2"/>
          </rPr>
          <t>Not available for publication but included in totals where applicable, unless otherwise indicated.</t>
        </r>
      </text>
    </comment>
    <comment ref="F52" authorId="0">
      <text>
        <r>
          <rPr>
            <sz val="8"/>
            <rFont val="Arial"/>
            <family val="2"/>
          </rPr>
          <t>Not available for publication but included in totals where applicable, unless otherwise indicated.</t>
        </r>
      </text>
    </comment>
    <comment ref="G52"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K53" authorId="0">
      <text>
        <r>
          <rPr>
            <sz val="8"/>
            <rFont val="Arial"/>
            <family val="2"/>
          </rPr>
          <t>Not available for publication but included in totals where applicable, unless otherwise indicated.</t>
        </r>
      </text>
    </comment>
    <comment ref="L53" authorId="0">
      <text>
        <r>
          <rPr>
            <sz val="8"/>
            <rFont val="Arial"/>
            <family val="2"/>
          </rPr>
          <t>Not available for publication but included in totals where applicable, unless otherwise indicated.</t>
        </r>
      </text>
    </comment>
    <comment ref="M53" authorId="0">
      <text>
        <r>
          <rPr>
            <sz val="8"/>
            <rFont val="Arial"/>
            <family val="2"/>
          </rPr>
          <t>Not available for publication but included in totals where applicable, unless otherwise indicated.</t>
        </r>
      </text>
    </comment>
    <comment ref="K54" authorId="0">
      <text>
        <r>
          <rPr>
            <sz val="8"/>
            <rFont val="Arial"/>
            <family val="2"/>
          </rPr>
          <t>Not available for publication but included in totals where applicable, unless otherwise indicated.</t>
        </r>
      </text>
    </comment>
    <comment ref="L54" authorId="0">
      <text>
        <r>
          <rPr>
            <sz val="8"/>
            <rFont val="Arial"/>
            <family val="2"/>
          </rPr>
          <t>Not available for publication but included in totals where applicable, unless otherwise indicated.</t>
        </r>
      </text>
    </comment>
    <comment ref="M54" authorId="0">
      <text>
        <r>
          <rPr>
            <sz val="8"/>
            <rFont val="Arial"/>
            <family val="2"/>
          </rPr>
          <t>Not available for publication but included in totals where applicable, unless otherwise indicated.</t>
        </r>
      </text>
    </comment>
    <comment ref="K55" authorId="0">
      <text>
        <r>
          <rPr>
            <sz val="8"/>
            <rFont val="Arial"/>
            <family val="2"/>
          </rPr>
          <t>Not available for publication but included in totals where applicable, unless otherwise indicated.</t>
        </r>
      </text>
    </comment>
    <comment ref="L55" authorId="0">
      <text>
        <r>
          <rPr>
            <sz val="8"/>
            <rFont val="Arial"/>
            <family val="2"/>
          </rPr>
          <t>Not available for publication but included in totals where applicable, unless otherwise indicated.</t>
        </r>
      </text>
    </comment>
    <comment ref="M55" authorId="0">
      <text>
        <r>
          <rPr>
            <sz val="8"/>
            <rFont val="Arial"/>
            <family val="2"/>
          </rPr>
          <t>Not available for publication but included in totals where applicable, unless otherwise indicated.</t>
        </r>
      </text>
    </comment>
    <comment ref="K56" authorId="0">
      <text>
        <r>
          <rPr>
            <sz val="8"/>
            <rFont val="Arial"/>
            <family val="2"/>
          </rPr>
          <t>Not available for publication but included in totals where applicable, unless otherwise indicated.</t>
        </r>
      </text>
    </comment>
    <comment ref="L56" authorId="0">
      <text>
        <r>
          <rPr>
            <sz val="8"/>
            <rFont val="Arial"/>
            <family val="2"/>
          </rPr>
          <t>Not available for publication but included in totals where applicable, unless otherwise indicated.</t>
        </r>
      </text>
    </comment>
    <comment ref="M56" authorId="0">
      <text>
        <r>
          <rPr>
            <sz val="8"/>
            <rFont val="Arial"/>
            <family val="2"/>
          </rPr>
          <t>Not available for publication but included in totals where applicable, unless otherwise indicated.</t>
        </r>
      </text>
    </comment>
    <comment ref="K57" authorId="0">
      <text>
        <r>
          <rPr>
            <sz val="8"/>
            <rFont val="Arial"/>
            <family val="2"/>
          </rPr>
          <t>Not available for publication but included in totals where applicable, unless otherwise indicated.</t>
        </r>
      </text>
    </comment>
    <comment ref="L57" authorId="0">
      <text>
        <r>
          <rPr>
            <sz val="8"/>
            <rFont val="Arial"/>
            <family val="2"/>
          </rPr>
          <t>Not available for publication but included in totals where applicable, unless otherwise indicated.</t>
        </r>
      </text>
    </comment>
    <comment ref="M57" authorId="0">
      <text>
        <r>
          <rPr>
            <sz val="8"/>
            <rFont val="Arial"/>
            <family val="2"/>
          </rPr>
          <t>Not available for publication but included in totals where applicable, unless otherwise indicated.</t>
        </r>
      </text>
    </comment>
    <comment ref="B86" authorId="0">
      <text>
        <r>
          <rPr>
            <sz val="8"/>
            <rFont val="Arial"/>
            <family val="2"/>
          </rPr>
          <t>Not available for publication but included in totals where applicable, unless otherwise indicated.</t>
        </r>
      </text>
    </comment>
    <comment ref="C86" authorId="0">
      <text>
        <r>
          <rPr>
            <sz val="8"/>
            <rFont val="Arial"/>
            <family val="2"/>
          </rPr>
          <t>Not available for publication but included in totals where applicable, unless otherwise indicated.</t>
        </r>
      </text>
    </comment>
    <comment ref="D86" authorId="0">
      <text>
        <r>
          <rPr>
            <sz val="8"/>
            <rFont val="Arial"/>
            <family val="2"/>
          </rPr>
          <t>Not available for publication but included in totals where applicable, unless otherwise indicated.</t>
        </r>
      </text>
    </comment>
    <comment ref="B87" authorId="0">
      <text>
        <r>
          <rPr>
            <sz val="8"/>
            <rFont val="Arial"/>
            <family val="2"/>
          </rPr>
          <t>Not available for publication but included in totals where applicable, unless otherwise indicated.</t>
        </r>
      </text>
    </comment>
    <comment ref="C87" authorId="0">
      <text>
        <r>
          <rPr>
            <sz val="8"/>
            <rFont val="Arial"/>
            <family val="2"/>
          </rPr>
          <t>Not available for publication but included in totals where applicable, unless otherwise indicated.</t>
        </r>
      </text>
    </comment>
    <comment ref="D87" authorId="0">
      <text>
        <r>
          <rPr>
            <sz val="8"/>
            <rFont val="Arial"/>
            <family val="2"/>
          </rPr>
          <t>Not available for publication but included in totals where applicable, unless otherwise indicated.</t>
        </r>
      </text>
    </comment>
    <comment ref="B88" authorId="0">
      <text>
        <r>
          <rPr>
            <sz val="8"/>
            <rFont val="Arial"/>
            <family val="2"/>
          </rPr>
          <t>Not available for publication but included in totals where applicable, unless otherwise indicated.</t>
        </r>
      </text>
    </comment>
    <comment ref="C88" authorId="0">
      <text>
        <r>
          <rPr>
            <sz val="8"/>
            <rFont val="Arial"/>
            <family val="2"/>
          </rPr>
          <t>Not available for publication but included in totals where applicable, unless otherwise indicated.</t>
        </r>
      </text>
    </comment>
    <comment ref="D88" authorId="0">
      <text>
        <r>
          <rPr>
            <sz val="8"/>
            <rFont val="Arial"/>
            <family val="2"/>
          </rPr>
          <t>Not available for publication but included in totals where applicable, unless otherwise indicated.</t>
        </r>
      </text>
    </comment>
    <comment ref="B89" authorId="0">
      <text>
        <r>
          <rPr>
            <sz val="8"/>
            <rFont val="Arial"/>
            <family val="2"/>
          </rPr>
          <t>Not available for publication but included in totals where applicable, unless otherwise indicated.</t>
        </r>
      </text>
    </comment>
    <comment ref="C89" authorId="0">
      <text>
        <r>
          <rPr>
            <sz val="8"/>
            <rFont val="Arial"/>
            <family val="2"/>
          </rPr>
          <t>Not available for publication but included in totals where applicable, unless otherwise indicated.</t>
        </r>
      </text>
    </comment>
    <comment ref="D89"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E86" authorId="0">
      <text>
        <r>
          <rPr>
            <sz val="8"/>
            <rFont val="Arial"/>
            <family val="2"/>
          </rPr>
          <t>Not available for publication but included in totals where applicable, unless otherwise indicated.</t>
        </r>
      </text>
    </comment>
    <comment ref="F86" authorId="0">
      <text>
        <r>
          <rPr>
            <sz val="8"/>
            <rFont val="Arial"/>
            <family val="2"/>
          </rPr>
          <t>Not available for publication but included in totals where applicable, unless otherwise indicated.</t>
        </r>
      </text>
    </comment>
    <comment ref="G86" authorId="0">
      <text>
        <r>
          <rPr>
            <sz val="8"/>
            <rFont val="Arial"/>
            <family val="2"/>
          </rPr>
          <t>Not available for publication but included in totals where applicable, unless otherwise indicated.</t>
        </r>
      </text>
    </comment>
    <comment ref="E87" authorId="0">
      <text>
        <r>
          <rPr>
            <sz val="8"/>
            <rFont val="Arial"/>
            <family val="2"/>
          </rPr>
          <t>Not available for publication but included in totals where applicable, unless otherwise indicated.</t>
        </r>
      </text>
    </comment>
    <comment ref="F87" authorId="0">
      <text>
        <r>
          <rPr>
            <sz val="8"/>
            <rFont val="Arial"/>
            <family val="2"/>
          </rPr>
          <t>Not available for publication but included in totals where applicable, unless otherwise indicated.</t>
        </r>
      </text>
    </comment>
    <comment ref="G87" authorId="0">
      <text>
        <r>
          <rPr>
            <sz val="8"/>
            <rFont val="Arial"/>
            <family val="2"/>
          </rPr>
          <t>Not available for publication but included in totals where applicable, unless otherwise indicated.</t>
        </r>
      </text>
    </comment>
    <comment ref="E88" authorId="0">
      <text>
        <r>
          <rPr>
            <sz val="8"/>
            <rFont val="Arial"/>
            <family val="2"/>
          </rPr>
          <t>Not available for publication but included in totals where applicable, unless otherwise indicated.</t>
        </r>
      </text>
    </comment>
    <comment ref="F88" authorId="0">
      <text>
        <r>
          <rPr>
            <sz val="8"/>
            <rFont val="Arial"/>
            <family val="2"/>
          </rPr>
          <t>Not available for publication but included in totals where applicable, unless otherwise indicated.</t>
        </r>
      </text>
    </comment>
    <comment ref="G88" authorId="0">
      <text>
        <r>
          <rPr>
            <sz val="8"/>
            <rFont val="Arial"/>
            <family val="2"/>
          </rPr>
          <t>Not available for publication but included in totals where applicable, unless otherwise indicated.</t>
        </r>
      </text>
    </comment>
    <comment ref="E89" authorId="0">
      <text>
        <r>
          <rPr>
            <sz val="8"/>
            <rFont val="Arial"/>
            <family val="2"/>
          </rPr>
          <t>Not available for publication but included in totals where applicable, unless otherwise indicated.</t>
        </r>
      </text>
    </comment>
    <comment ref="F89" authorId="0">
      <text>
        <r>
          <rPr>
            <sz val="8"/>
            <rFont val="Arial"/>
            <family val="2"/>
          </rPr>
          <t>Not available for publication but included in totals where applicable, unless otherwise indicated.</t>
        </r>
      </text>
    </comment>
    <comment ref="G89" authorId="0">
      <text>
        <r>
          <rPr>
            <sz val="8"/>
            <rFont val="Arial"/>
            <family val="2"/>
          </rPr>
          <t>Not available for publication but included in totals where applicable, unless otherwise indicated.</t>
        </r>
      </text>
    </comment>
    <comment ref="E90" authorId="0">
      <text>
        <r>
          <rPr>
            <sz val="8"/>
            <rFont val="Arial"/>
            <family val="2"/>
          </rPr>
          <t>Not available for publication but included in totals where applicable, unless otherwise indicated.</t>
        </r>
      </text>
    </comment>
    <comment ref="F90" authorId="0">
      <text>
        <r>
          <rPr>
            <sz val="8"/>
            <rFont val="Arial"/>
            <family val="2"/>
          </rPr>
          <t>Not available for publication but included in totals where applicable, unless otherwise indicated.</t>
        </r>
      </text>
    </comment>
    <comment ref="G90"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H86" authorId="0">
      <text>
        <r>
          <rPr>
            <sz val="8"/>
            <rFont val="Arial"/>
            <family val="2"/>
          </rPr>
          <t>Not available for publication but included in totals where applicable, unless otherwise indicated.</t>
        </r>
      </text>
    </comment>
    <comment ref="I86" authorId="0">
      <text>
        <r>
          <rPr>
            <sz val="8"/>
            <rFont val="Arial"/>
            <family val="2"/>
          </rPr>
          <t>Not available for publication but included in totals where applicable, unless otherwise indicated.</t>
        </r>
      </text>
    </comment>
    <comment ref="J86" authorId="0">
      <text>
        <r>
          <rPr>
            <sz val="8"/>
            <rFont val="Arial"/>
            <family val="2"/>
          </rPr>
          <t>Not available for publication but included in totals where applicable, unless otherwise indicated.</t>
        </r>
      </text>
    </comment>
    <comment ref="H87" authorId="0">
      <text>
        <r>
          <rPr>
            <sz val="8"/>
            <rFont val="Arial"/>
            <family val="2"/>
          </rPr>
          <t>Not available for publication but included in totals where applicable, unless otherwise indicated.</t>
        </r>
      </text>
    </comment>
    <comment ref="I87" authorId="0">
      <text>
        <r>
          <rPr>
            <sz val="8"/>
            <rFont val="Arial"/>
            <family val="2"/>
          </rPr>
          <t>Not available for publication but included in totals where applicable, unless otherwise indicated.</t>
        </r>
      </text>
    </comment>
    <comment ref="J87" authorId="0">
      <text>
        <r>
          <rPr>
            <sz val="8"/>
            <rFont val="Arial"/>
            <family val="2"/>
          </rPr>
          <t>Not available for publication but included in totals where applicable, unless otherwise indicated.</t>
        </r>
      </text>
    </comment>
    <comment ref="H88" authorId="0">
      <text>
        <r>
          <rPr>
            <sz val="8"/>
            <rFont val="Arial"/>
            <family val="2"/>
          </rPr>
          <t>Not available for publication but included in totals where applicable, unless otherwise indicated.</t>
        </r>
      </text>
    </comment>
    <comment ref="I88" authorId="0">
      <text>
        <r>
          <rPr>
            <sz val="8"/>
            <rFont val="Arial"/>
            <family val="2"/>
          </rPr>
          <t>Not available for publication but included in totals where applicable, unless otherwise indicated.</t>
        </r>
      </text>
    </comment>
    <comment ref="J88" authorId="0">
      <text>
        <r>
          <rPr>
            <sz val="8"/>
            <rFont val="Arial"/>
            <family val="2"/>
          </rPr>
          <t>Not available for publication but included in totals where applicable, unless otherwise indicated.</t>
        </r>
      </text>
    </comment>
    <comment ref="H89" authorId="0">
      <text>
        <r>
          <rPr>
            <sz val="8"/>
            <rFont val="Arial"/>
            <family val="2"/>
          </rPr>
          <t>Not available for publication but included in totals where applicable, unless otherwise indicated.</t>
        </r>
      </text>
    </comment>
    <comment ref="I89" authorId="0">
      <text>
        <r>
          <rPr>
            <sz val="8"/>
            <rFont val="Arial"/>
            <family val="2"/>
          </rPr>
          <t>Not available for publication but included in totals where applicable, unless otherwise indicated.</t>
        </r>
      </text>
    </comment>
    <comment ref="J8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K86" authorId="0">
      <text>
        <r>
          <rPr>
            <sz val="8"/>
            <rFont val="Arial"/>
            <family val="2"/>
          </rPr>
          <t>Not available for publication but included in totals where applicable, unless otherwise indicated.</t>
        </r>
      </text>
    </comment>
    <comment ref="L86" authorId="0">
      <text>
        <r>
          <rPr>
            <sz val="8"/>
            <rFont val="Arial"/>
            <family val="2"/>
          </rPr>
          <t>Not available for publication but included in totals where applicable, unless otherwise indicated.</t>
        </r>
      </text>
    </comment>
    <comment ref="M86" authorId="0">
      <text>
        <r>
          <rPr>
            <sz val="8"/>
            <rFont val="Arial"/>
            <family val="2"/>
          </rPr>
          <t>Not available for publication but included in totals where applicable, unless otherwise indicated.</t>
        </r>
      </text>
    </comment>
    <comment ref="K87" authorId="0">
      <text>
        <r>
          <rPr>
            <sz val="8"/>
            <rFont val="Arial"/>
            <family val="2"/>
          </rPr>
          <t>Not available for publication but included in totals where applicable, unless otherwise indicated.</t>
        </r>
      </text>
    </comment>
    <comment ref="L87" authorId="0">
      <text>
        <r>
          <rPr>
            <sz val="8"/>
            <rFont val="Arial"/>
            <family val="2"/>
          </rPr>
          <t>Not available for publication but included in totals where applicable, unless otherwise indicated.</t>
        </r>
      </text>
    </comment>
    <comment ref="M87" authorId="0">
      <text>
        <r>
          <rPr>
            <sz val="8"/>
            <rFont val="Arial"/>
            <family val="2"/>
          </rPr>
          <t>Not available for publication but included in totals where applicable, unless otherwise indicated.</t>
        </r>
      </text>
    </comment>
    <comment ref="K88" authorId="0">
      <text>
        <r>
          <rPr>
            <sz val="8"/>
            <rFont val="Arial"/>
            <family val="2"/>
          </rPr>
          <t>Not available for publication but included in totals where applicable, unless otherwise indicated.</t>
        </r>
      </text>
    </comment>
    <comment ref="L88" authorId="0">
      <text>
        <r>
          <rPr>
            <sz val="8"/>
            <rFont val="Arial"/>
            <family val="2"/>
          </rPr>
          <t>Not available for publication but included in totals where applicable, unless otherwise indicated.</t>
        </r>
      </text>
    </comment>
    <comment ref="M88" authorId="0">
      <text>
        <r>
          <rPr>
            <sz val="8"/>
            <rFont val="Arial"/>
            <family val="2"/>
          </rPr>
          <t>Not available for publication but included in totals where applicable, unless otherwise indicated.</t>
        </r>
      </text>
    </comment>
    <comment ref="K89" authorId="0">
      <text>
        <r>
          <rPr>
            <sz val="8"/>
            <rFont val="Arial"/>
            <family val="2"/>
          </rPr>
          <t>Not available for publication but included in totals where applicable, unless otherwise indicated.</t>
        </r>
      </text>
    </comment>
    <comment ref="L89" authorId="0">
      <text>
        <r>
          <rPr>
            <sz val="8"/>
            <rFont val="Arial"/>
            <family val="2"/>
          </rPr>
          <t>Not available for publication but included in totals where applicable, unless otherwise indicated.</t>
        </r>
      </text>
    </comment>
    <comment ref="M89" authorId="0">
      <text>
        <r>
          <rPr>
            <sz val="8"/>
            <rFont val="Arial"/>
            <family val="2"/>
          </rPr>
          <t>Not available for publication but included in totals where applicable, unless otherwise indicated.</t>
        </r>
      </text>
    </comment>
    <comment ref="N86" authorId="0">
      <text>
        <r>
          <rPr>
            <sz val="8"/>
            <rFont val="Arial"/>
            <family val="2"/>
          </rPr>
          <t>Not available for publication but included in totals where applicable, unless otherwise indicated.</t>
        </r>
      </text>
    </comment>
    <comment ref="O86" authorId="0">
      <text>
        <r>
          <rPr>
            <sz val="8"/>
            <rFont val="Arial"/>
            <family val="2"/>
          </rPr>
          <t>Not available for publication but included in totals where applicable, unless otherwise indicated.</t>
        </r>
      </text>
    </comment>
    <comment ref="P86" authorId="0">
      <text>
        <r>
          <rPr>
            <sz val="8"/>
            <rFont val="Arial"/>
            <family val="2"/>
          </rPr>
          <t>Not available for publication but included in totals where applicable, unless otherwise indicated.</t>
        </r>
      </text>
    </comment>
    <comment ref="N87" authorId="0">
      <text>
        <r>
          <rPr>
            <sz val="8"/>
            <rFont val="Arial"/>
            <family val="2"/>
          </rPr>
          <t>Not available for publication but included in totals where applicable, unless otherwise indicated.</t>
        </r>
      </text>
    </comment>
    <comment ref="O87" authorId="0">
      <text>
        <r>
          <rPr>
            <sz val="8"/>
            <rFont val="Arial"/>
            <family val="2"/>
          </rPr>
          <t>Not available for publication but included in totals where applicable, unless otherwise indicated.</t>
        </r>
      </text>
    </comment>
    <comment ref="P87" authorId="0">
      <text>
        <r>
          <rPr>
            <sz val="8"/>
            <rFont val="Arial"/>
            <family val="2"/>
          </rPr>
          <t>Not available for publication but included in totals where applicable, unless otherwise indicated.</t>
        </r>
      </text>
    </comment>
    <comment ref="N88" authorId="0">
      <text>
        <r>
          <rPr>
            <sz val="8"/>
            <rFont val="Arial"/>
            <family val="2"/>
          </rPr>
          <t>Not available for publication but included in totals where applicable, unless otherwise indicated.</t>
        </r>
      </text>
    </comment>
    <comment ref="O88" authorId="0">
      <text>
        <r>
          <rPr>
            <sz val="8"/>
            <rFont val="Arial"/>
            <family val="2"/>
          </rPr>
          <t>Not available for publication but included in totals where applicable, unless otherwise indicated.</t>
        </r>
      </text>
    </comment>
    <comment ref="P88" authorId="0">
      <text>
        <r>
          <rPr>
            <sz val="8"/>
            <rFont val="Arial"/>
            <family val="2"/>
          </rPr>
          <t>Not available for publication but included in totals where applicable, unless otherwise indicated.</t>
        </r>
      </text>
    </comment>
    <comment ref="N89" authorId="0">
      <text>
        <r>
          <rPr>
            <sz val="8"/>
            <rFont val="Arial"/>
            <family val="2"/>
          </rPr>
          <t>Not available for publication but included in totals where applicable, unless otherwise indicated.</t>
        </r>
      </text>
    </comment>
    <comment ref="O89" authorId="0">
      <text>
        <r>
          <rPr>
            <sz val="8"/>
            <rFont val="Arial"/>
            <family val="2"/>
          </rPr>
          <t>Not available for publication but included in totals where applicable, unless otherwise indicated.</t>
        </r>
      </text>
    </comment>
    <comment ref="P89"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List>
</comments>
</file>

<file path=xl/comments18.xml><?xml version="1.0" encoding="utf-8"?>
<comments xmlns="http://schemas.openxmlformats.org/spreadsheetml/2006/main">
  <authors>
    <author>Author</author>
  </authors>
  <commentList>
    <comment ref="H13" authorId="0">
      <text>
        <r>
          <rPr>
            <sz val="8"/>
            <rFont val="Arial"/>
            <family val="2"/>
          </rPr>
          <t>Not available for publication but included in totals where applicable, unless otherwise indicated.</t>
        </r>
      </text>
    </comment>
    <comment ref="I13" authorId="0">
      <text>
        <r>
          <rPr>
            <sz val="8"/>
            <rFont val="Arial"/>
            <family val="2"/>
          </rPr>
          <t>Not available for publication but included in totals where applicable, unless otherwise indicated.</t>
        </r>
      </text>
    </comment>
    <comment ref="J13" authorId="0">
      <text>
        <r>
          <rPr>
            <sz val="8"/>
            <rFont val="Arial"/>
            <family val="2"/>
          </rPr>
          <t>Not available for publication but included in totals where applicable, unless otherwise indicated.</t>
        </r>
      </text>
    </comment>
    <comment ref="K13" authorId="0">
      <text>
        <r>
          <rPr>
            <sz val="8"/>
            <rFont val="Arial"/>
            <family val="2"/>
          </rPr>
          <t>Not available for publication but included in totals where applicable, unless otherwise indicated.</t>
        </r>
      </text>
    </comment>
    <comment ref="L13" authorId="0">
      <text>
        <r>
          <rPr>
            <sz val="8"/>
            <rFont val="Arial"/>
            <family val="2"/>
          </rPr>
          <t>Not available for publication but included in totals where applicable, unless otherwise indicated.</t>
        </r>
      </text>
    </comment>
    <comment ref="M13"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Author</author>
  </authors>
  <commentLis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List>
</comments>
</file>

<file path=xl/comments23.xml><?xml version="1.0" encoding="utf-8"?>
<comments xmlns="http://schemas.openxmlformats.org/spreadsheetml/2006/main">
  <authors>
    <author>Author</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 ref="K59" authorId="0">
      <text>
        <r>
          <rPr>
            <sz val="8"/>
            <rFont val="Arial"/>
            <family val="2"/>
          </rPr>
          <t>Not available for publication but included in totals where applicable, unless otherwise indicated.</t>
        </r>
      </text>
    </comment>
    <comment ref="L59" authorId="0">
      <text>
        <r>
          <rPr>
            <sz val="8"/>
            <rFont val="Arial"/>
            <family val="2"/>
          </rPr>
          <t>Not available for publication but included in totals where applicable, unless otherwise indicated.</t>
        </r>
      </text>
    </comment>
    <comment ref="M59" authorId="0">
      <text>
        <r>
          <rPr>
            <sz val="8"/>
            <rFont val="Arial"/>
            <family val="2"/>
          </rPr>
          <t>Not available for publication but included in totals where applicable, unless otherwise indicated.</t>
        </r>
      </text>
    </comment>
  </commentList>
</comments>
</file>

<file path=xl/comments25.xml><?xml version="1.0" encoding="utf-8"?>
<comments xmlns="http://schemas.openxmlformats.org/spreadsheetml/2006/main">
  <authors>
    <author>Author</author>
  </authors>
  <commentList>
    <comment ref="B28" authorId="0">
      <text>
        <r>
          <rPr>
            <sz val="8"/>
            <rFont val="Arial"/>
            <family val="2"/>
          </rPr>
          <t>Not applicable.</t>
        </r>
      </text>
    </comment>
    <comment ref="B47" authorId="0">
      <text>
        <r>
          <rPr>
            <sz val="8"/>
            <rFont val="Arial"/>
            <family val="2"/>
          </rPr>
          <t>Not applicable.</t>
        </r>
      </text>
    </comment>
    <comment ref="B48" authorId="0">
      <text>
        <r>
          <rPr>
            <sz val="8"/>
            <rFont val="Arial"/>
            <family val="2"/>
          </rPr>
          <t>Not applicable.</t>
        </r>
      </text>
    </comment>
    <comment ref="C48" authorId="0">
      <text>
        <r>
          <rPr>
            <sz val="8"/>
            <rFont val="Arial"/>
            <family val="2"/>
          </rPr>
          <t>Not applicable.</t>
        </r>
      </text>
    </comment>
    <comment ref="B29" authorId="0">
      <text>
        <r>
          <rPr>
            <sz val="8"/>
            <rFont val="Arial"/>
            <family val="2"/>
          </rPr>
          <t>Not applicable.</t>
        </r>
      </text>
    </comment>
    <comment ref="C29" authorId="0">
      <text>
        <r>
          <rPr>
            <sz val="8"/>
            <rFont val="Arial"/>
            <family val="2"/>
          </rPr>
          <t>Not applicable.</t>
        </r>
      </text>
    </comment>
    <comment ref="B67" authorId="0">
      <text>
        <r>
          <rPr>
            <sz val="8"/>
            <rFont val="Arial"/>
            <family val="2"/>
          </rPr>
          <t>Not applicable.</t>
        </r>
      </text>
    </comment>
    <comment ref="C67" authorId="0">
      <text>
        <r>
          <rPr>
            <sz val="8"/>
            <rFont val="Arial"/>
            <family val="2"/>
          </rPr>
          <t>Not applicable.</t>
        </r>
      </text>
    </comment>
    <comment ref="B86" authorId="0">
      <text>
        <r>
          <rPr>
            <sz val="8"/>
            <rFont val="Arial"/>
            <family val="2"/>
          </rPr>
          <t>Not applicable.</t>
        </r>
      </text>
    </comment>
    <comment ref="B85" authorId="0">
      <text>
        <r>
          <rPr>
            <sz val="8"/>
            <rFont val="Arial"/>
            <family val="2"/>
          </rPr>
          <t>Not applicable.</t>
        </r>
      </text>
    </comment>
    <comment ref="C86" authorId="0">
      <text>
        <r>
          <rPr>
            <sz val="8"/>
            <rFont val="Arial"/>
            <family val="2"/>
          </rPr>
          <t>Not applicable.</t>
        </r>
      </text>
    </comment>
    <comment ref="B104" authorId="0">
      <text>
        <r>
          <rPr>
            <sz val="8"/>
            <rFont val="Arial"/>
            <family val="2"/>
          </rPr>
          <t>Not applicable.</t>
        </r>
      </text>
    </comment>
    <comment ref="B105" authorId="0">
      <text>
        <r>
          <rPr>
            <sz val="8"/>
            <rFont val="Arial"/>
            <family val="2"/>
          </rPr>
          <t>Not applicable.</t>
        </r>
      </text>
    </comment>
    <comment ref="C105" authorId="0">
      <text>
        <r>
          <rPr>
            <sz val="8"/>
            <rFont val="Arial"/>
            <family val="2"/>
          </rPr>
          <t>Not applicable.</t>
        </r>
      </text>
    </comment>
  </commentList>
</comments>
</file>

<file path=xl/comments3.xml><?xml version="1.0" encoding="utf-8"?>
<comments xmlns="http://schemas.openxmlformats.org/spreadsheetml/2006/main">
  <authors>
    <author>Author</author>
  </authors>
  <commentLis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<sst xmlns="http://schemas.openxmlformats.org/spreadsheetml/2006/main" count="2046" uniqueCount="307">
  <si>
    <t>Persons</t>
  </si>
  <si>
    <t>Skilled</t>
  </si>
  <si>
    <t>Family</t>
  </si>
  <si>
    <t>Humanitarian</t>
  </si>
  <si>
    <t>Total</t>
  </si>
  <si>
    <t>Primary Applicant</t>
  </si>
  <si>
    <t>Secondary applicant</t>
  </si>
  <si>
    <t>Born elsewhere</t>
  </si>
  <si>
    <t>Country of birth</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</si>
  <si>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</si>
  <si>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</si>
  <si>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</si>
  <si>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</si>
  <si>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</si>
  <si>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</si>
  <si>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</si>
  <si>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</si>
  <si>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</si>
  <si>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</si>
  <si>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</si>
  <si>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</si>
  <si>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</si>
  <si>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</si>
  <si>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</si>
  <si>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</si>
  <si>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</si>
  <si>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</si>
  <si>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</si>
  <si>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</si>
  <si>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</si>
  <si>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</si>
  <si>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</si>
  <si>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</si>
  <si>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</si>
  <si>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</si>
  <si>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</si>
  <si>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</si>
  <si>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</si>
  <si>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</si>
  <si>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</si>
  <si>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Total (a)</t>
  </si>
  <si>
    <t>Onshore applicant</t>
  </si>
  <si>
    <t>Offshore applicant</t>
  </si>
  <si>
    <t>Males</t>
  </si>
  <si>
    <t>Females</t>
  </si>
  <si>
    <t>Total (d)</t>
  </si>
  <si>
    <t>New South Wales</t>
  </si>
  <si>
    <t>Queensland</t>
  </si>
  <si>
    <t>South Australia</t>
  </si>
  <si>
    <t>Western Australia</t>
  </si>
  <si>
    <t>Tasmania</t>
  </si>
  <si>
    <t>Northern Territory</t>
  </si>
  <si>
    <t>Australian Capital Territory</t>
  </si>
  <si>
    <t xml:space="preserve">Secondary applicant </t>
  </si>
  <si>
    <t>18–24 years</t>
  </si>
  <si>
    <t>55 years and over</t>
  </si>
  <si>
    <t>Total income</t>
  </si>
  <si>
    <t>No.</t>
  </si>
  <si>
    <t>$'000</t>
  </si>
  <si>
    <t>$</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</si>
  <si>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</si>
  <si>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</si>
  <si>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</si>
  <si>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</si>
  <si>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</si>
  <si>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1. Salary or Wages</t>
  </si>
  <si>
    <t>2. Allowances, earnings, tips, directors's fees, etc</t>
  </si>
  <si>
    <t>3. Employer lump sum payments</t>
  </si>
  <si>
    <t>4. Employment termination payments</t>
  </si>
  <si>
    <t>5. Attributed personal services income</t>
  </si>
  <si>
    <t>6. Employee share schemes</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</si>
  <si>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</si>
  <si>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</si>
  <si>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</si>
  <si>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</si>
  <si>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</si>
  <si>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</si>
  <si>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</si>
  <si>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</si>
  <si>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</si>
  <si>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</si>
  <si>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</si>
  <si>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1. Australian annuities and superannuation income streams</t>
  </si>
  <si>
    <t>1. Controlled foreign company income</t>
  </si>
  <si>
    <t>2. Transfer or trust income</t>
  </si>
  <si>
    <t>3. Foreign salary/pension income</t>
  </si>
  <si>
    <t>4. Other net foreign source income</t>
  </si>
  <si>
    <t>5. Other income</t>
  </si>
  <si>
    <t>Where an employee has held more than one job in the financial year, they may have more than one ABN record.</t>
  </si>
  <si>
    <t>Employee income</t>
  </si>
  <si>
    <t>Linked migrant taxpayer population</t>
  </si>
  <si>
    <t>Own unincorporated business income</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</si>
  <si>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</si>
  <si>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</si>
  <si>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</si>
  <si>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</si>
  <si>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</si>
  <si>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</si>
  <si>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</si>
  <si>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</si>
  <si>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Median income</t>
  </si>
  <si>
    <t>Total (c)</t>
  </si>
  <si>
    <t>Median employee income</t>
  </si>
  <si>
    <t>Total taxable income</t>
  </si>
  <si>
    <t>Median taxable income</t>
  </si>
  <si>
    <t>Migrant taxpayers</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</si>
  <si>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</si>
  <si>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</si>
  <si>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</si>
  <si>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</si>
  <si>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</si>
  <si>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</si>
  <si>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Industry</t>
  </si>
  <si>
    <t>Total (b)</t>
  </si>
  <si>
    <t>Linked migrant taxpayer record</t>
  </si>
  <si>
    <t>Data for superannuation and annuiities are understated.</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</si>
  <si>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</si>
  <si>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</si>
  <si>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</si>
  <si>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</si>
  <si>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</si>
  <si>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</si>
  <si>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t>Comparability with other data</t>
  </si>
  <si>
    <t>Notes</t>
  </si>
  <si>
    <t>Total employee income</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</si>
  <si>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</si>
  <si>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</si>
  <si>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</si>
  <si>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</si>
  <si>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</si>
  <si>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</si>
  <si>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Migrants, Sources of total income, By Sex and Age group–Skilled visas</t>
  </si>
  <si>
    <t>Population (age)</t>
  </si>
  <si>
    <t>15–17 years</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</si>
  <si>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</si>
  <si>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</si>
  <si>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</si>
  <si>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</si>
  <si>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Australian Business Number (ABN) record</t>
  </si>
  <si>
    <t>Times Series Tables</t>
  </si>
  <si>
    <t>Comparison Tables</t>
  </si>
  <si>
    <t>Migrants, Taxable income by Sex, By Location, Applicant status and Visa stream</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</si>
  <si>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</si>
  <si>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</si>
  <si>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Provisional</t>
  </si>
  <si>
    <t>Migrants, Sources of total income, By selected Country of birth–Provisional visas</t>
  </si>
  <si>
    <t>Migrants, Sources of total income, By Sex and Age group–Provisional visas</t>
  </si>
  <si>
    <t>Total own unincorporated business income</t>
  </si>
  <si>
    <t>Migrants, Employee income, By Visa stream and Occupation of main job</t>
  </si>
  <si>
    <t>Occupation of main job</t>
  </si>
  <si>
    <t>7. Exempt foreign employment income</t>
  </si>
  <si>
    <t>8. Other net foreign employment income</t>
  </si>
  <si>
    <t>9. Reportable Fringe Benefits (gross value)</t>
  </si>
  <si>
    <t>10. Reportable employment superannuation contributions</t>
  </si>
  <si>
    <t>7. Franked distribution from trusts - non-primary production</t>
  </si>
  <si>
    <t>8. Net foreign rent</t>
  </si>
  <si>
    <t>9. Australian franking credits from a New Zealand company</t>
  </si>
  <si>
    <t>6. Distribution from trusts less capital gains and foreign income - non-primary production</t>
  </si>
  <si>
    <t>2. Australian annuities and superannuation income streams lump sum in arrears</t>
  </si>
  <si>
    <t>3. Australian superannuation lump sum payments</t>
  </si>
  <si>
    <t>4. Bonuses from life insurance companies and friendly societies</t>
  </si>
  <si>
    <t xml:space="preserve">            Australian Bureau of Statistics</t>
  </si>
  <si>
    <t>Migrants, Sources of total income, By Visa stream and Period of residence in Australia–Males</t>
  </si>
  <si>
    <t>Migrants, Sources of total income, By Visa stream and Period of residence in Australia–Females</t>
  </si>
  <si>
    <t>Total (e)</t>
  </si>
  <si>
    <t>Other permanent</t>
  </si>
  <si>
    <t>(b) Includes Industry of own unincorporated business "Inadequately described".</t>
  </si>
  <si>
    <t>(a) Includes Visa stream "Other permanent" and "Unknown".</t>
  </si>
  <si>
    <t>(b) Includes Visa stream "Other permanent" and "Unknown".</t>
  </si>
  <si>
    <t>(b) Includes Occupation of main job "Inadequately described".</t>
  </si>
  <si>
    <t>Migrants, Business income, By Visa stream and Industry of own unincorporated business</t>
  </si>
  <si>
    <t>Australian Taxpayer Population and Migrant Taxpayers, Employee income, By Sex, Occupation of main job and Visa stream</t>
  </si>
  <si>
    <t>Data are for migrant persons aged 15 years and over at the start of the reference period.</t>
  </si>
  <si>
    <r>
      <rPr>
        <b/>
        <sz val="8"/>
        <rFont val="Arial"/>
        <family val="2"/>
      </rPr>
      <t>Other</t>
    </r>
    <r>
      <rPr>
        <sz val="8"/>
        <rFont val="Arial"/>
        <family val="2"/>
      </rPr>
      <t xml:space="preserve"> </t>
    </r>
    <r>
      <rPr>
        <b/>
        <sz val="8"/>
        <rFont val="Arial"/>
        <family val="2"/>
      </rPr>
      <t xml:space="preserve">Permanent </t>
    </r>
    <r>
      <rPr>
        <sz val="8"/>
        <rFont val="Arial"/>
        <family val="2"/>
      </rPr>
      <t>- Includes other permanent visas</t>
    </r>
  </si>
  <si>
    <r>
      <rPr>
        <b/>
        <sz val="8"/>
        <rFont val="Arial"/>
        <family val="2"/>
      </rPr>
      <t xml:space="preserve">Provisional </t>
    </r>
    <r>
      <rPr>
        <sz val="8"/>
        <rFont val="Arial"/>
        <family val="2"/>
      </rPr>
      <t>- Includes those transitioning to a permanent visa. Also refered to as a pathway visa.</t>
    </r>
  </si>
  <si>
    <t>Other income (a)(b)</t>
  </si>
  <si>
    <t>Total income (b)</t>
  </si>
  <si>
    <t>Persons (c)</t>
  </si>
  <si>
    <t>(c) May not equal sum of components as persons may report more than one source of income.</t>
  </si>
  <si>
    <t>(d) Includes Visa stream "Unknown".</t>
  </si>
  <si>
    <t xml:space="preserve">(d) Special Administrative Regions (SARs) comprise 'Hong Kong (SAR of China)' and 'Macau (SAR of China)'. </t>
  </si>
  <si>
    <t>(e) Includes Country of birth 'Not stated', 'Inadequately described' and 'Born at sea'.</t>
  </si>
  <si>
    <t>(b) Excludes income from Government pensions and allowances.</t>
  </si>
  <si>
    <t>(d) Includes Visa stream "Other permanent" and "Unknown".</t>
  </si>
  <si>
    <t>Victoria</t>
  </si>
  <si>
    <t>Permanent resident on arrival</t>
  </si>
  <si>
    <t>Temporary resident prior to permanent resident</t>
  </si>
  <si>
    <t>Migrants, Taxable income by Whether a temporary resident prior to permanent resident, By Location, Applicant status and Visa stream</t>
  </si>
  <si>
    <t>(b) Includes Visa stream "Unknown".</t>
  </si>
  <si>
    <t>Other income (e)(f)</t>
  </si>
  <si>
    <t>Total income (f)</t>
  </si>
  <si>
    <t>Total (g)</t>
  </si>
  <si>
    <t>Persons (a)</t>
  </si>
  <si>
    <t>Australian taxpayer population (b)</t>
  </si>
  <si>
    <t>(c) Includes Occupation of main job "Inadequately described".</t>
  </si>
  <si>
    <t>Persons (d)</t>
  </si>
  <si>
    <t>(d) Includes persons stating 'Other' gender.</t>
  </si>
  <si>
    <t>(a) Includes persons stating 'Other' gender.</t>
  </si>
  <si>
    <t>(g) Includes Visa stream "Other permanent" and "Unknown".</t>
  </si>
  <si>
    <t>Australian taxpayer population (c)</t>
  </si>
  <si>
    <t>Employee income (d)</t>
  </si>
  <si>
    <t>(e) Includes Superannuation and annuities and Other sources of income. Data for superannuation and annuities are understated. See Explanatory Notes for more information.</t>
  </si>
  <si>
    <t>(f) Excludes income from Government pensions and allowances.</t>
  </si>
  <si>
    <t>(d) Includes non-lodgers, i.e. those who have not lodged a tax return but have income recorded on a PAYG statement.</t>
  </si>
  <si>
    <t>© Commonwealth of Australia, 2019</t>
  </si>
  <si>
    <t>(a) Includes Visa stream "Unknown".</t>
  </si>
  <si>
    <t>Australian taxpayer population (d)</t>
  </si>
  <si>
    <t>(e) Includes State and Territory "Other territories" and "Not stated".</t>
  </si>
  <si>
    <t>Australia (e)</t>
  </si>
  <si>
    <t>(f) Includes Visa stream "Other permanent" and "Unknown".</t>
  </si>
  <si>
    <t>Total (f)</t>
  </si>
  <si>
    <t>34180DS0001 Personal Income of Migrants, Australia, 2016-17</t>
  </si>
  <si>
    <t>Linked Migrant Taxpayer Records from the 2016-17 Personal Income Tax and Migrants Integrated Dataset (PITMID)</t>
  </si>
  <si>
    <t>Migrants, Taxable income or loss decile characteristics of 2016-17 individual tax return lodgers who were aged 15 years and over on 1 July 2016, By Sex and Visa stream</t>
  </si>
  <si>
    <t>Australian Taxpayer Population and Migrant Taxpayers, Median income, By Sources of total income–2014-15 to 2016-17</t>
  </si>
  <si>
    <t>Migrants, Median taxable income, By Visa stream and Year of arrival–2014-15 to 2016-17</t>
  </si>
  <si>
    <t>NOTE: Data on migrants from PITMID 2016-17 may differ to data on migrants from the 2016-17 PIT dataset and the Settlement Database. See the Explanatory Notes for more details.</t>
  </si>
  <si>
    <t xml:space="preserve">     Arrived after 30 June 2017</t>
  </si>
  <si>
    <t xml:space="preserve">     Less than one year of residence</t>
  </si>
  <si>
    <t xml:space="preserve">     1 year of residence</t>
  </si>
  <si>
    <t xml:space="preserve">     2 years of residence</t>
  </si>
  <si>
    <t xml:space="preserve">     3 years of residence</t>
  </si>
  <si>
    <t xml:space="preserve">     4 years of residence</t>
  </si>
  <si>
    <t xml:space="preserve">     5 years of residence</t>
  </si>
  <si>
    <t xml:space="preserve">     6 years of residence</t>
  </si>
  <si>
    <t xml:space="preserve">     7 years of residence</t>
  </si>
  <si>
    <t xml:space="preserve">     8 years of residence</t>
  </si>
  <si>
    <t xml:space="preserve">     9 years of residence</t>
  </si>
  <si>
    <t xml:space="preserve">     10 years of residence</t>
  </si>
  <si>
    <t xml:space="preserve">     11 years of residence</t>
  </si>
  <si>
    <t xml:space="preserve">     12 years of residence</t>
  </si>
  <si>
    <t xml:space="preserve">     13 years of residence</t>
  </si>
  <si>
    <t xml:space="preserve">     14 years of residence</t>
  </si>
  <si>
    <t xml:space="preserve">     15 years of residence</t>
  </si>
  <si>
    <t xml:space="preserve">     16 years or more of residence</t>
  </si>
  <si>
    <t xml:space="preserve">     Total</t>
  </si>
  <si>
    <t>(d) Includes Visa stream 'Other permanent' and 'Unknown'.</t>
  </si>
  <si>
    <t>Median own unincorporated business income</t>
  </si>
  <si>
    <t xml:space="preserve">   Lowest decile (Less than $9,135)</t>
  </si>
  <si>
    <t xml:space="preserve">   Second decile ($9,135 to $19,071)</t>
  </si>
  <si>
    <t xml:space="preserve">   Third decile ($19,072 to $26,731)</t>
  </si>
  <si>
    <t xml:space="preserve">   Fourth decile ($26,732 to $35,800)</t>
  </si>
  <si>
    <t xml:space="preserve">   Fifth decile ($35,801 to $44,489)</t>
  </si>
  <si>
    <t xml:space="preserve">   Sixth decile ($44,490 to $54,165)</t>
  </si>
  <si>
    <t xml:space="preserve">   Seventh decile ($54,166 to $66,491)</t>
  </si>
  <si>
    <t xml:space="preserve">   Eighth decile ($66,492 to $83,233)</t>
  </si>
  <si>
    <t xml:space="preserve">   Ninth decile ($83,234 to $112,375)</t>
  </si>
  <si>
    <t xml:space="preserve">   Highest decile ($112,376 or more)</t>
  </si>
  <si>
    <t>2014-15 (a)(b)</t>
  </si>
  <si>
    <t>2015-16 (a)(b)</t>
  </si>
  <si>
    <t>2016-17 (b)</t>
  </si>
  <si>
    <t>2014-15 (a)</t>
  </si>
  <si>
    <t>2015-16 (a)</t>
  </si>
  <si>
    <t>2016-17</t>
  </si>
  <si>
    <t>Born Elsewhere</t>
  </si>
  <si>
    <t xml:space="preserve">     Arrived 2000</t>
  </si>
  <si>
    <t xml:space="preserve">     Arrived 2001</t>
  </si>
  <si>
    <t xml:space="preserve">     Arrived 2002</t>
  </si>
  <si>
    <t xml:space="preserve">     Arrived 2003</t>
  </si>
  <si>
    <t xml:space="preserve">     Arrived 2004</t>
  </si>
  <si>
    <t xml:space="preserve">     Arrived 2005</t>
  </si>
  <si>
    <t xml:space="preserve">     Arrived 2006</t>
  </si>
  <si>
    <t xml:space="preserve">     Arrived 2007</t>
  </si>
  <si>
    <t xml:space="preserve">     Arrived 2008</t>
  </si>
  <si>
    <t xml:space="preserve">     Arrived 2009</t>
  </si>
  <si>
    <t xml:space="preserve">     Arrived 2010</t>
  </si>
  <si>
    <t xml:space="preserve">     Arrived 2011</t>
  </si>
  <si>
    <t xml:space="preserve">     Arrived 2012</t>
  </si>
  <si>
    <t xml:space="preserve">     Arrived 2013</t>
  </si>
  <si>
    <t xml:space="preserve">     Arrived 2014</t>
  </si>
  <si>
    <t xml:space="preserve">     Arrived 2015</t>
  </si>
  <si>
    <t xml:space="preserve">     Arrived 2016</t>
  </si>
  <si>
    <t xml:space="preserve">     Arrived 1 January 2017 - 30 June 2017</t>
  </si>
  <si>
    <t>(a) In 2016-17 dollars, adjusted using changes in the Consumer Price Index.</t>
  </si>
  <si>
    <t>(b) Includes Visa stream 'Other permanent' and 'Unknown'.</t>
  </si>
  <si>
    <t>(c) Statistics compiled using full PIT file and is perturbed.  For more information, see Estimates of Personal Income for Small Areas (cat. no. 6524.0.55.002).</t>
  </si>
  <si>
    <t>(d) Statistics compiled using full PIT file and is perturbed.  For more information, see Estimates of Personal Income for Small Areas (cat. no. 6524.0.55.002).</t>
  </si>
  <si>
    <t>(b) Statistics compiled using full PIT file and is perturbed.  For more information, see Wage and Salary Earner Statistics for Small Areas (cat. no. 5673.0.55.003).</t>
  </si>
  <si>
    <t>(b) From 2014-15 to 2016-17, the tax free threshold has remained at $18,200</t>
  </si>
  <si>
    <t>..</t>
  </si>
  <si>
    <t>United Kingdom, Channel Islands and Isle of Man</t>
  </si>
  <si>
    <t>Philippines</t>
  </si>
  <si>
    <t>South Africa</t>
  </si>
  <si>
    <t>Vietnam</t>
  </si>
  <si>
    <t>Malaysia</t>
  </si>
  <si>
    <t>Nepal</t>
  </si>
  <si>
    <t>Sri Lanka</t>
  </si>
  <si>
    <t>Korea, Republic of (South)</t>
  </si>
  <si>
    <t>India</t>
  </si>
  <si>
    <t>Ireland</t>
  </si>
  <si>
    <t>United States of America</t>
  </si>
  <si>
    <t>Thailand</t>
  </si>
  <si>
    <t>Indonesia</t>
  </si>
  <si>
    <t>China (excludes SARs and Taiwan) (d)</t>
  </si>
  <si>
    <t>Afghanistan</t>
  </si>
  <si>
    <t>Sudan</t>
  </si>
  <si>
    <t>Iraq</t>
  </si>
  <si>
    <t>Myanmar</t>
  </si>
  <si>
    <t>Iran</t>
  </si>
  <si>
    <t>South Eastern Europe, nfd</t>
  </si>
  <si>
    <t>Ethiopia</t>
  </si>
  <si>
    <t>Pakistan</t>
  </si>
  <si>
    <t>Australian Taxation Office (ATO) taxpayer record linked to permanent migrant settlement record from the Department of Home Affairs</t>
  </si>
  <si>
    <t>CPI adjusted Median income</t>
  </si>
  <si>
    <r>
      <t xml:space="preserve">More information available from the </t>
    </r>
    <r>
      <rPr>
        <b/>
        <u val="single"/>
        <sz val="9"/>
        <color indexed="12"/>
        <rFont val="Arial"/>
        <family val="2"/>
      </rPr>
      <t>ABS website</t>
    </r>
  </si>
  <si>
    <t>The Personal Income Tax and Migrants Integrated Dataset (PITMID) is Personal Income Tax (PIT) data linked to migrant settlement records from the Department of Home Affairs. The PITMID estimates will differ from the estimates produced from the Australian Taxation Office (ATO) and estimates produced from the Department of Home Affairs Settlement data. Further information about the data and the linking methodology used is available in the Research Paper: Feasibility Study of Linking Migrant Settlement Records to Personal Income Tax Data, Aug 2014 (ABS Cat. No. 1351.0.55.051).</t>
  </si>
  <si>
    <t>Released at 11.30am (Canberra time) 3 February 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</si>
</sst>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s>
  <fonts count="92">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sz val="9"/>
      <name val="Arial"/>
      <family val="2"/>
    </font>
    <font>
      <b/>
      <sz val="9"/>
      <name val="Arial"/>
      <family val="2"/>
    </font>
    <font>
      <sz val="8"/>
      <name val="Microsoft Sans Serif"/>
      <family val="2"/>
    </font>
    <font>
      <i/>
      <sz val="8"/>
      <name val="FrnkGothITC Bk BT"/>
      <family val="2"/>
    </font>
    <font>
      <sz val="8"/>
      <color indexed="8"/>
      <name val="Arial"/>
      <family val="2"/>
    </font>
    <font>
      <i/>
      <sz val="8"/>
      <name val="FrnkGothITC BK BT"/>
      <family val="0"/>
    </font>
    <font>
      <u val="single"/>
      <sz val="10.45"/>
      <color indexed="12"/>
      <name val="Arial"/>
      <family val="2"/>
    </font>
    <font>
      <u val="single"/>
      <sz val="10"/>
      <color indexed="12"/>
      <name val="Tahoma"/>
      <family val="2"/>
    </font>
    <font>
      <b/>
      <sz val="11"/>
      <color indexed="8"/>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sz val="10"/>
      <color indexed="8"/>
      <name val="Calibri"/>
      <family val="2"/>
    </font>
    <font>
      <sz val="8"/>
      <color indexed="12"/>
      <name val="Arial"/>
      <family val="2"/>
    </font>
    <font>
      <b/>
      <sz val="8"/>
      <color indexed="8"/>
      <name val="Arial"/>
      <family val="2"/>
    </font>
    <font>
      <sz val="10"/>
      <name val="MS Sans Serif"/>
      <family val="2"/>
    </font>
    <font>
      <i/>
      <sz val="8"/>
      <color indexed="12"/>
      <name val="Arial"/>
      <family val="2"/>
    </font>
    <font>
      <b/>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sz val="11"/>
      <color indexed="10"/>
      <name val="Calibri"/>
      <family val="2"/>
    </font>
    <font>
      <b/>
      <sz val="10"/>
      <color indexed="10"/>
      <name val="Calibri"/>
      <family val="2"/>
    </font>
    <font>
      <b/>
      <sz val="8"/>
      <color indexed="10"/>
      <name val="Arial"/>
      <family val="2"/>
    </font>
    <font>
      <sz val="11"/>
      <color indexed="12"/>
      <name val="Calibri"/>
      <family val="2"/>
    </font>
    <font>
      <b/>
      <sz val="11"/>
      <color indexed="10"/>
      <name val="Calibri"/>
      <family val="2"/>
    </font>
    <font>
      <i/>
      <sz val="8"/>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8"/>
      <color rgb="FFFF0000"/>
      <name val="Arial"/>
      <family val="2"/>
    </font>
    <font>
      <sz val="11"/>
      <color theme="10"/>
      <name val="Calibri"/>
      <family val="2"/>
    </font>
    <font>
      <b/>
      <sz val="11"/>
      <color rgb="FFFF0000"/>
      <name val="Calibri"/>
      <family val="2"/>
    </font>
    <font>
      <i/>
      <sz val="8"/>
      <color theme="1"/>
      <name val="Arial"/>
      <family val="2"/>
    </font>
    <font>
      <b/>
      <sz val="8"/>
      <color theme="1"/>
      <name val="Arial"/>
      <family val="2"/>
    </font>
    <font>
      <sz val="2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1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2" fillId="27" borderId="1" applyNumberFormat="0" applyAlignment="0" applyProtection="0"/>
    <xf numFmtId="0" fontId="6" fillId="28" borderId="0">
      <alignment/>
      <protection locked="0"/>
    </xf>
    <xf numFmtId="0" fontId="6" fillId="28" borderId="0">
      <alignment/>
      <protection locked="0"/>
    </xf>
    <xf numFmtId="0" fontId="63" fillId="29" borderId="2" applyNumberFormat="0" applyAlignment="0" applyProtection="0"/>
    <xf numFmtId="0" fontId="63"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65" fillId="0" borderId="0" applyNumberFormat="0" applyFill="0" applyBorder="0" applyAlignment="0" applyProtection="0"/>
    <xf numFmtId="0" fontId="8" fillId="0" borderId="0">
      <alignment/>
      <protection locked="0"/>
    </xf>
    <xf numFmtId="0" fontId="66" fillId="32" borderId="0" applyNumberFormat="0" applyBorder="0" applyAlignment="0" applyProtection="0"/>
    <xf numFmtId="0" fontId="66" fillId="32" borderId="0" applyNumberFormat="0" applyBorder="0" applyAlignment="0" applyProtection="0"/>
    <xf numFmtId="0" fontId="67" fillId="0" borderId="0" applyNumberFormat="0" applyFill="0" applyBorder="0" applyProtection="0">
      <alignment horizontal="center"/>
    </xf>
    <xf numFmtId="0" fontId="68" fillId="0" borderId="4" applyNumberFormat="0" applyFill="0" applyAlignment="0" applyProtection="0"/>
    <xf numFmtId="0" fontId="68" fillId="0" borderId="4" applyNumberFormat="0" applyFill="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9" fillId="0" borderId="5"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7" fillId="0" borderId="0" applyNumberFormat="0" applyFill="0" applyBorder="0" applyProtection="0">
      <alignment horizontal="center" textRotation="90"/>
    </xf>
    <xf numFmtId="0" fontId="71" fillId="0" borderId="0" applyNumberFormat="0" applyFill="0" applyBorder="0" applyAlignment="0" applyProtection="0"/>
    <xf numFmtId="0" fontId="21" fillId="0" borderId="0">
      <alignment/>
      <protection/>
    </xf>
    <xf numFmtId="0" fontId="72"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74" fillId="33" borderId="1" applyNumberFormat="0" applyAlignment="0" applyProtection="0"/>
    <xf numFmtId="0" fontId="74" fillId="33" borderId="1" applyNumberFormat="0" applyAlignment="0" applyProtection="0"/>
    <xf numFmtId="0" fontId="75" fillId="0" borderId="7" applyNumberFormat="0" applyFill="0" applyAlignment="0" applyProtection="0"/>
    <xf numFmtId="0" fontId="75" fillId="0" borderId="7" applyNumberFormat="0" applyFill="0" applyAlignment="0" applyProtection="0"/>
    <xf numFmtId="0" fontId="76" fillId="34" borderId="0" applyNumberFormat="0" applyBorder="0" applyAlignment="0" applyProtection="0"/>
    <xf numFmtId="0" fontId="76" fillId="34" borderId="0" applyNumberFormat="0" applyBorder="0" applyAlignment="0" applyProtection="0"/>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locked="0"/>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7" fillId="0" borderId="0">
      <alignment/>
      <protection/>
    </xf>
    <xf numFmtId="0" fontId="6" fillId="0" borderId="0">
      <alignment/>
      <protection locked="0"/>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78"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7"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xf>
    <xf numFmtId="0" fontId="16" fillId="0" borderId="0">
      <alignment vertical="top"/>
      <protection locked="0"/>
    </xf>
    <xf numFmtId="0" fontId="2" fillId="0" borderId="0">
      <alignment vertical="top"/>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7" fillId="0" borderId="0">
      <alignment/>
      <protection/>
    </xf>
    <xf numFmtId="0" fontId="6" fillId="0" borderId="0">
      <alignment/>
      <protection/>
    </xf>
    <xf numFmtId="0" fontId="2" fillId="0" borderId="0">
      <alignment/>
      <protection/>
    </xf>
    <xf numFmtId="0" fontId="6" fillId="0" borderId="0">
      <alignment/>
      <protection locked="0"/>
    </xf>
    <xf numFmtId="0" fontId="2"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locked="0"/>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79" fillId="27" borderId="9" applyNumberFormat="0" applyAlignment="0" applyProtection="0"/>
    <xf numFmtId="0" fontId="79"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0" fillId="0" borderId="0" applyNumberFormat="0" applyFill="0" applyBorder="0" applyAlignment="0" applyProtection="0"/>
    <xf numFmtId="164" fontId="80"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9" fillId="0" borderId="0">
      <alignment horizontal="center"/>
      <protection/>
    </xf>
    <xf numFmtId="0" fontId="17" fillId="0" borderId="0">
      <alignment horizontal="center"/>
      <protection/>
    </xf>
    <xf numFmtId="0" fontId="17" fillId="0" borderId="0">
      <alignment horizontal="left"/>
      <protection/>
    </xf>
    <xf numFmtId="0" fontId="17" fillId="0" borderId="0">
      <alignment horizontal="left"/>
      <protection/>
    </xf>
    <xf numFmtId="0" fontId="2" fillId="0" borderId="0">
      <alignment horizontal="left"/>
      <protection/>
    </xf>
    <xf numFmtId="0" fontId="17" fillId="0" borderId="0">
      <alignment horizontal="left" vertical="center" wrapText="1"/>
      <protection/>
    </xf>
    <xf numFmtId="0" fontId="14" fillId="0" borderId="0">
      <alignment horizontal="left" vertical="center" wrapText="1"/>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9" fillId="0" borderId="0">
      <alignment horizontal="left" vertical="center" wrapText="1"/>
      <protection/>
    </xf>
    <xf numFmtId="0" fontId="16" fillId="0" borderId="0">
      <alignment horizontal="left"/>
      <protection/>
    </xf>
    <xf numFmtId="0" fontId="2" fillId="0" borderId="0">
      <alignment horizontal="center" vertical="center" wrapText="1"/>
      <protection/>
    </xf>
    <xf numFmtId="0" fontId="14" fillId="0" borderId="0">
      <alignment horizontal="center" vertical="center" wrapText="1"/>
      <protection/>
    </xf>
    <xf numFmtId="0" fontId="16" fillId="0" borderId="0">
      <alignment horizontal="center"/>
      <protection/>
    </xf>
    <xf numFmtId="0" fontId="16" fillId="0" borderId="0">
      <alignment horizontal="left" vertical="center" wrapText="1"/>
      <protection/>
    </xf>
    <xf numFmtId="0" fontId="16" fillId="0" borderId="0">
      <alignment horizontal="left" vertical="center" wrapText="1"/>
      <protection/>
    </xf>
    <xf numFmtId="0" fontId="14"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protection/>
    </xf>
    <xf numFmtId="0" fontId="2"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center" vertical="center" wrapText="1"/>
      <protection/>
    </xf>
    <xf numFmtId="0" fontId="14" fillId="0" borderId="0">
      <alignment horizontal="left" vertical="center" wrapText="1"/>
      <protection/>
    </xf>
    <xf numFmtId="0" fontId="16" fillId="0" borderId="0">
      <alignment horizontal="center" vertical="center" wrapText="1"/>
      <protection/>
    </xf>
    <xf numFmtId="0" fontId="2" fillId="0" borderId="0">
      <alignment horizontal="right"/>
      <protection/>
    </xf>
    <xf numFmtId="0" fontId="14" fillId="0" borderId="0">
      <alignment horizontal="right"/>
      <protection/>
    </xf>
    <xf numFmtId="0" fontId="16" fillId="0" borderId="0">
      <alignment/>
      <protection/>
    </xf>
    <xf numFmtId="0" fontId="14" fillId="0" borderId="0">
      <alignment horizontal="left" vertical="center" wrapText="1"/>
      <protection/>
    </xf>
    <xf numFmtId="0" fontId="14"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protection/>
    </xf>
    <xf numFmtId="0" fontId="2" fillId="0" borderId="0">
      <alignment horizontal="left" vertical="center" wrapText="1"/>
      <protection/>
    </xf>
    <xf numFmtId="0" fontId="19" fillId="0" borderId="0">
      <alignment horizontal="left"/>
      <protection/>
    </xf>
    <xf numFmtId="0" fontId="17" fillId="0" borderId="0">
      <alignment horizontal="left"/>
      <protection/>
    </xf>
    <xf numFmtId="0" fontId="2"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4" fillId="0" borderId="0">
      <alignment horizontal="right"/>
      <protection/>
    </xf>
    <xf numFmtId="0" fontId="14" fillId="0" borderId="0">
      <alignment horizontal="right"/>
      <protection/>
    </xf>
    <xf numFmtId="0" fontId="16" fillId="0" borderId="0">
      <alignment horizontal="right"/>
      <protection/>
    </xf>
    <xf numFmtId="0" fontId="14"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9" fillId="0" borderId="0">
      <alignment horizontal="left"/>
      <protection/>
    </xf>
    <xf numFmtId="0" fontId="16" fillId="0" borderId="0">
      <alignment horizontal="right"/>
      <protection/>
    </xf>
    <xf numFmtId="0" fontId="17" fillId="0" borderId="0">
      <alignment horizontal="left"/>
      <protection/>
    </xf>
    <xf numFmtId="0" fontId="14" fillId="0" borderId="0">
      <alignment horizontal="right"/>
      <protection/>
    </xf>
    <xf numFmtId="0" fontId="19" fillId="0" borderId="0">
      <alignment horizontal="left"/>
      <protection/>
    </xf>
    <xf numFmtId="0" fontId="17" fillId="0" borderId="0">
      <alignment horizontal="left"/>
      <protection/>
    </xf>
    <xf numFmtId="0" fontId="14" fillId="0" borderId="0">
      <alignment horizontal="right"/>
      <protection/>
    </xf>
    <xf numFmtId="0" fontId="17" fillId="0" borderId="0">
      <alignment horizontal="left"/>
      <protection/>
    </xf>
    <xf numFmtId="0" fontId="7" fillId="0" borderId="0">
      <alignment/>
      <protection locked="0"/>
    </xf>
    <xf numFmtId="0" fontId="81" fillId="0" borderId="0" applyNumberFormat="0" applyFill="0" applyBorder="0" applyAlignment="0" applyProtection="0"/>
    <xf numFmtId="0" fontId="82" fillId="0" borderId="11" applyNumberFormat="0" applyFill="0" applyAlignment="0" applyProtection="0"/>
    <xf numFmtId="0" fontId="82" fillId="0" borderId="1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cellStyleXfs>
  <cellXfs count="196">
    <xf numFmtId="0" fontId="0" fillId="0" borderId="0" xfId="0" applyFont="1" applyAlignment="1">
      <alignment/>
    </xf>
    <xf numFmtId="0" fontId="2" fillId="0" borderId="0" xfId="0" applyFont="1" applyAlignment="1">
      <alignment/>
    </xf>
    <xf numFmtId="0" fontId="2" fillId="0" borderId="0" xfId="645" applyFont="1" applyAlignment="1">
      <alignment horizontal="left" indent="2"/>
      <protection/>
    </xf>
    <xf numFmtId="0" fontId="2" fillId="0" borderId="0" xfId="0" applyFont="1" applyAlignment="1">
      <alignment horizontal="left"/>
    </xf>
    <xf numFmtId="0" fontId="4" fillId="0" borderId="0" xfId="811" applyFont="1" applyAlignment="1">
      <alignment horizontal="left" indent="1"/>
      <protection/>
    </xf>
    <xf numFmtId="0" fontId="2" fillId="0" borderId="0" xfId="645" applyFont="1" applyAlignment="1">
      <alignment/>
      <protection/>
    </xf>
    <xf numFmtId="0" fontId="2" fillId="0" borderId="0" xfId="645" applyFont="1" applyAlignment="1">
      <alignment horizontal="left" indent="1"/>
      <protection/>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645" applyFont="1" applyAlignment="1">
      <alignment horizontal="left" indent="1"/>
      <protection/>
    </xf>
    <xf numFmtId="0" fontId="2" fillId="0" borderId="0" xfId="0" applyFont="1" applyAlignment="1">
      <alignment/>
    </xf>
    <xf numFmtId="0" fontId="2" fillId="0" borderId="0" xfId="0" applyFont="1" applyAlignment="1">
      <alignment horizontal="left" indent="1"/>
    </xf>
    <xf numFmtId="0" fontId="23" fillId="0" borderId="0" xfId="0" applyFont="1" applyAlignment="1">
      <alignment/>
    </xf>
    <xf numFmtId="0" fontId="24"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25" fillId="0" borderId="0" xfId="0" applyFont="1" applyAlignment="1">
      <alignment/>
    </xf>
    <xf numFmtId="0" fontId="4" fillId="0" borderId="0" xfId="0" applyFont="1" applyAlignment="1">
      <alignment horizontal="left" vertical="center" indent="2"/>
    </xf>
    <xf numFmtId="0" fontId="8" fillId="0" borderId="0" xfId="249" applyFont="1" applyBorder="1" applyAlignment="1">
      <alignment horizontal="right" wrapText="1"/>
      <protection/>
    </xf>
    <xf numFmtId="0" fontId="6" fillId="0" borderId="0" xfId="249" applyFont="1" applyBorder="1" applyAlignment="1">
      <alignment horizontal="right" vertical="center" wrapText="1"/>
      <protection/>
    </xf>
    <xf numFmtId="0" fontId="15" fillId="0" borderId="0" xfId="249" applyFont="1" applyBorder="1" applyAlignment="1">
      <alignment horizontal="right" vertical="center"/>
      <protection/>
    </xf>
    <xf numFmtId="0" fontId="15" fillId="0" borderId="0" xfId="249" applyFont="1" applyBorder="1" applyAlignment="1">
      <alignment vertical="center"/>
      <protection/>
    </xf>
    <xf numFmtId="0" fontId="26" fillId="0" borderId="0" xfId="0" applyFont="1" applyBorder="1" applyAlignment="1">
      <alignment/>
    </xf>
    <xf numFmtId="0" fontId="27" fillId="0" borderId="0" xfId="0" applyFont="1" applyBorder="1" applyAlignment="1">
      <alignment/>
    </xf>
    <xf numFmtId="0" fontId="15" fillId="0" borderId="0" xfId="249" applyFont="1" applyBorder="1" applyAlignment="1">
      <alignment/>
      <protection/>
    </xf>
    <xf numFmtId="0" fontId="28" fillId="0" borderId="0" xfId="0" applyFont="1" applyBorder="1" applyAlignment="1">
      <alignment/>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6" fillId="0" borderId="0" xfId="249" applyBorder="1" applyAlignment="1">
      <alignment/>
      <protection/>
    </xf>
    <xf numFmtId="0" fontId="10" fillId="0" borderId="0" xfId="249" applyFont="1" applyFill="1" applyBorder="1" applyAlignment="1">
      <alignment vertical="center"/>
      <protection/>
    </xf>
    <xf numFmtId="0" fontId="8" fillId="0" borderId="0" xfId="0" applyFont="1" applyAlignment="1">
      <alignment/>
    </xf>
    <xf numFmtId="0" fontId="8" fillId="0" borderId="0" xfId="645" applyFont="1" applyAlignment="1">
      <alignment/>
      <protection/>
    </xf>
    <xf numFmtId="0" fontId="4" fillId="0" borderId="0" xfId="645" applyFont="1" applyFill="1" applyAlignment="1">
      <alignment horizontal="left"/>
      <protection/>
    </xf>
    <xf numFmtId="0" fontId="0" fillId="0" borderId="0" xfId="0" applyAlignment="1">
      <alignment/>
    </xf>
    <xf numFmtId="0" fontId="2" fillId="0" borderId="0" xfId="645" applyFont="1" applyFill="1" applyAlignment="1">
      <alignment horizontal="left"/>
      <protection/>
    </xf>
    <xf numFmtId="0" fontId="2" fillId="0" borderId="0" xfId="645" applyFont="1" applyFill="1" applyAlignment="1">
      <alignment horizontal="left" indent="1"/>
      <protection/>
    </xf>
    <xf numFmtId="0" fontId="4" fillId="0" borderId="0" xfId="645" applyFont="1" applyFill="1" applyAlignment="1">
      <alignment horizontal="left" indent="1"/>
      <protection/>
    </xf>
    <xf numFmtId="0" fontId="0" fillId="0" borderId="0" xfId="0" applyBorder="1" applyAlignment="1">
      <alignment/>
    </xf>
    <xf numFmtId="0" fontId="6" fillId="0" borderId="0" xfId="249" applyBorder="1">
      <alignment/>
      <protection/>
    </xf>
    <xf numFmtId="0" fontId="2" fillId="0" borderId="0" xfId="0" applyFont="1" applyAlignment="1">
      <alignment vertical="center" wrapText="1"/>
    </xf>
    <xf numFmtId="0" fontId="2" fillId="0" borderId="0" xfId="0" applyFont="1" applyAlignment="1">
      <alignment horizontal="right"/>
    </xf>
    <xf numFmtId="0" fontId="23"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4" fillId="0" borderId="0" xfId="0" applyFont="1" applyAlignment="1">
      <alignment/>
    </xf>
    <xf numFmtId="0" fontId="22" fillId="0" borderId="0" xfId="0" applyFont="1" applyAlignment="1">
      <alignment/>
    </xf>
    <xf numFmtId="0" fontId="2" fillId="0" borderId="0" xfId="249" applyFont="1" applyBorder="1" applyAlignment="1">
      <alignment horizontal="left" vertical="top" wrapText="1" indent="1"/>
      <protection/>
    </xf>
    <xf numFmtId="0" fontId="29" fillId="0" borderId="0" xfId="199"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27" fillId="0" borderId="0" xfId="0" applyFont="1" applyBorder="1" applyAlignment="1">
      <alignment horizontal="left" indent="1"/>
    </xf>
    <xf numFmtId="0" fontId="7" fillId="0" borderId="0" xfId="249" applyFont="1" applyBorder="1" applyAlignment="1">
      <alignment horizontal="left" wrapText="1" indent="1"/>
      <protection/>
    </xf>
    <xf numFmtId="0" fontId="6" fillId="0" borderId="0" xfId="249" applyFont="1" applyBorder="1" applyAlignment="1">
      <alignment horizontal="left" wrapText="1" indent="1"/>
      <protection/>
    </xf>
    <xf numFmtId="0" fontId="8" fillId="0" borderId="0" xfId="249" applyFont="1" applyFill="1" applyBorder="1" applyAlignment="1">
      <alignment horizontal="left" vertical="center" indent="1"/>
      <protection/>
    </xf>
    <xf numFmtId="0" fontId="8" fillId="0" borderId="0" xfId="205" applyFont="1" applyBorder="1" applyAlignment="1" applyProtection="1">
      <alignment horizontal="left" indent="1"/>
      <protection/>
    </xf>
    <xf numFmtId="0" fontId="6" fillId="0" borderId="0" xfId="249"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24" fillId="0" borderId="0" xfId="0" applyFont="1" applyAlignment="1">
      <alignment wrapText="1"/>
    </xf>
    <xf numFmtId="0" fontId="22" fillId="0" borderId="12" xfId="0" applyFont="1" applyBorder="1" applyAlignment="1">
      <alignment horizontal="right"/>
    </xf>
    <xf numFmtId="0" fontId="24" fillId="0" borderId="0" xfId="0" applyFont="1" applyAlignment="1">
      <alignment horizontal="right"/>
    </xf>
    <xf numFmtId="0" fontId="4" fillId="0" borderId="0" xfId="0" applyFont="1" applyAlignment="1">
      <alignment horizontal="right"/>
    </xf>
    <xf numFmtId="0" fontId="4" fillId="0" borderId="0" xfId="645" applyFont="1" applyAlignment="1">
      <alignment/>
      <protection/>
    </xf>
    <xf numFmtId="0" fontId="4" fillId="0" borderId="12" xfId="645" applyFont="1" applyBorder="1" applyAlignment="1">
      <alignment/>
      <protection/>
    </xf>
    <xf numFmtId="0" fontId="4" fillId="0" borderId="0" xfId="645" applyFont="1" applyAlignment="1">
      <alignment wrapText="1"/>
      <protection/>
    </xf>
    <xf numFmtId="0" fontId="4" fillId="0" borderId="13" xfId="0" applyFont="1" applyBorder="1" applyAlignment="1">
      <alignment horizontal="right"/>
    </xf>
    <xf numFmtId="0" fontId="2" fillId="0" borderId="0" xfId="645" applyFont="1" applyAlignment="1">
      <alignment horizontal="right"/>
      <protection/>
    </xf>
    <xf numFmtId="0" fontId="22" fillId="0" borderId="0" xfId="0" applyFont="1" applyAlignment="1">
      <alignment horizontal="center"/>
    </xf>
    <xf numFmtId="0" fontId="24" fillId="0" borderId="0" xfId="0" applyFont="1" applyAlignment="1">
      <alignment horizontal="center"/>
    </xf>
    <xf numFmtId="0" fontId="0" fillId="36" borderId="0" xfId="0" applyFill="1" applyBorder="1" applyAlignment="1">
      <alignment/>
    </xf>
    <xf numFmtId="0" fontId="2" fillId="36" borderId="0" xfId="0" applyFont="1" applyFill="1" applyAlignment="1">
      <alignment/>
    </xf>
    <xf numFmtId="0" fontId="2" fillId="0" borderId="0" xfId="645" applyFont="1" applyBorder="1" applyAlignment="1">
      <alignment/>
      <protection/>
    </xf>
    <xf numFmtId="0" fontId="27" fillId="0" borderId="14" xfId="0" applyFont="1" applyBorder="1" applyAlignment="1">
      <alignment/>
    </xf>
    <xf numFmtId="0" fontId="0" fillId="0" borderId="14" xfId="0" applyBorder="1" applyAlignment="1">
      <alignment horizontal="left" indent="1"/>
    </xf>
    <xf numFmtId="0" fontId="23" fillId="0" borderId="0" xfId="0" applyFont="1" applyAlignment="1">
      <alignment horizontal="right" wrapText="1"/>
    </xf>
    <xf numFmtId="0" fontId="4" fillId="0" borderId="12" xfId="0" applyFont="1" applyBorder="1" applyAlignment="1">
      <alignment horizontal="right" wrapText="1"/>
    </xf>
    <xf numFmtId="0" fontId="2" fillId="0" borderId="0" xfId="645" applyFont="1" applyAlignment="1">
      <alignment horizontal="right" wrapText="1"/>
      <protection/>
    </xf>
    <xf numFmtId="0" fontId="0" fillId="0" borderId="0" xfId="0" applyAlignment="1">
      <alignment horizontal="right" wrapText="1"/>
    </xf>
    <xf numFmtId="166" fontId="23" fillId="0" borderId="0" xfId="0" applyNumberFormat="1" applyFont="1" applyAlignment="1">
      <alignment/>
    </xf>
    <xf numFmtId="0" fontId="5" fillId="0" borderId="0" xfId="645" applyFont="1" applyAlignment="1">
      <alignment horizontal="left" indent="2"/>
      <protection/>
    </xf>
    <xf numFmtId="0" fontId="4" fillId="0" borderId="0" xfId="645" applyFont="1" applyAlignment="1">
      <alignment horizontal="left" indent="2"/>
      <protection/>
    </xf>
    <xf numFmtId="0" fontId="2" fillId="0" borderId="0" xfId="811" applyFont="1" applyAlignment="1">
      <alignment horizontal="left"/>
      <protection/>
    </xf>
    <xf numFmtId="0" fontId="2" fillId="0" borderId="0" xfId="645" applyFont="1" applyFill="1" applyAlignment="1">
      <alignment horizontal="left" indent="2"/>
      <protection/>
    </xf>
    <xf numFmtId="0" fontId="5" fillId="0" borderId="0" xfId="645" applyFont="1" applyFill="1" applyAlignment="1">
      <alignment horizontal="left" indent="2"/>
      <protection/>
    </xf>
    <xf numFmtId="0" fontId="4" fillId="0" borderId="0" xfId="645" applyFont="1" applyFill="1" applyAlignment="1">
      <alignment horizontal="left" indent="2"/>
      <protection/>
    </xf>
    <xf numFmtId="0" fontId="4" fillId="0" borderId="0" xfId="0" applyFont="1" applyBorder="1" applyAlignment="1">
      <alignment horizontal="right"/>
    </xf>
    <xf numFmtId="0" fontId="11" fillId="0" borderId="0" xfId="199" applyFont="1" applyAlignment="1">
      <alignment/>
    </xf>
    <xf numFmtId="0" fontId="11" fillId="0" borderId="0" xfId="199" applyFont="1" applyAlignment="1">
      <alignment horizontal="right"/>
    </xf>
    <xf numFmtId="0" fontId="18" fillId="0" borderId="14" xfId="0" applyFont="1" applyBorder="1" applyAlignment="1">
      <alignment/>
    </xf>
    <xf numFmtId="0" fontId="18" fillId="0" borderId="0" xfId="0" applyNumberFormat="1" applyFont="1" applyAlignment="1">
      <alignment horizontal="left"/>
    </xf>
    <xf numFmtId="3" fontId="2" fillId="0" borderId="0" xfId="1281" applyNumberFormat="1" applyFont="1" applyBorder="1">
      <alignment horizontal="right"/>
      <protection/>
    </xf>
    <xf numFmtId="3" fontId="2" fillId="0" borderId="0" xfId="0" applyNumberFormat="1" applyFont="1" applyBorder="1" applyAlignment="1">
      <alignment/>
    </xf>
    <xf numFmtId="166" fontId="24" fillId="0" borderId="0" xfId="0" applyNumberFormat="1" applyFont="1" applyAlignment="1">
      <alignment/>
    </xf>
    <xf numFmtId="3" fontId="2" fillId="0" borderId="0" xfId="0" applyNumberFormat="1" applyFont="1" applyBorder="1" applyAlignment="1">
      <alignment horizontal="right"/>
    </xf>
    <xf numFmtId="3" fontId="2" fillId="0" borderId="0" xfId="1282" applyNumberFormat="1" applyFont="1" applyBorder="1">
      <alignment horizontal="right"/>
      <protection/>
    </xf>
    <xf numFmtId="0" fontId="11" fillId="0" borderId="0" xfId="205" applyFont="1" applyBorder="1" applyAlignment="1" applyProtection="1">
      <alignment wrapText="1"/>
      <protection/>
    </xf>
    <xf numFmtId="0" fontId="2" fillId="0" borderId="0" xfId="1173" applyFont="1" applyAlignment="1">
      <alignment/>
      <protection/>
    </xf>
    <xf numFmtId="0" fontId="2" fillId="0" borderId="0" xfId="1173" applyFont="1" applyAlignment="1">
      <alignment vertical="center"/>
      <protection/>
    </xf>
    <xf numFmtId="0" fontId="2" fillId="0" borderId="0" xfId="645" applyFont="1" applyAlignment="1">
      <alignment wrapText="1"/>
      <protection/>
    </xf>
    <xf numFmtId="0" fontId="11" fillId="0" borderId="0" xfId="205" applyFont="1" applyBorder="1" applyAlignment="1" applyProtection="1">
      <alignment/>
      <protection/>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xf>
    <xf numFmtId="0" fontId="84" fillId="0" borderId="0" xfId="0" applyFont="1" applyAlignment="1">
      <alignment vertical="center" wrapText="1"/>
    </xf>
    <xf numFmtId="0" fontId="85" fillId="0" borderId="0" xfId="645" applyFont="1" applyFill="1" applyAlignment="1">
      <alignment horizontal="left" wrapText="1"/>
      <protection/>
    </xf>
    <xf numFmtId="0" fontId="8" fillId="0" borderId="0" xfId="0" applyFont="1" applyAlignment="1">
      <alignment vertical="center"/>
    </xf>
    <xf numFmtId="0" fontId="86" fillId="0" borderId="0" xfId="199" applyFont="1" applyAlignment="1">
      <alignment/>
    </xf>
    <xf numFmtId="0" fontId="2" fillId="0" borderId="0" xfId="811" applyFont="1" applyAlignment="1">
      <alignment horizontal="left" vertical="center"/>
      <protection/>
    </xf>
    <xf numFmtId="0" fontId="4" fillId="0" borderId="0" xfId="811" applyFont="1" applyAlignment="1">
      <alignment horizontal="left" vertical="center" indent="1"/>
      <protection/>
    </xf>
    <xf numFmtId="0" fontId="2" fillId="0" borderId="0" xfId="645" applyFont="1" applyAlignment="1">
      <alignment vertical="center"/>
      <protection/>
    </xf>
    <xf numFmtId="0" fontId="11" fillId="0" borderId="0" xfId="205" applyFont="1" applyBorder="1" applyAlignment="1" applyProtection="1">
      <alignment vertical="center"/>
      <protection/>
    </xf>
    <xf numFmtId="3" fontId="2" fillId="0" borderId="0" xfId="0" applyNumberFormat="1" applyFont="1" applyBorder="1" applyAlignment="1">
      <alignment vertical="center"/>
    </xf>
    <xf numFmtId="3" fontId="2" fillId="0" borderId="0" xfId="1292" applyNumberFormat="1" applyFont="1" applyBorder="1">
      <alignment horizontal="right"/>
      <protection/>
    </xf>
    <xf numFmtId="3" fontId="2" fillId="0" borderId="0" xfId="1293" applyNumberFormat="1" applyFont="1" applyBorder="1">
      <alignment horizontal="right"/>
      <protection/>
    </xf>
    <xf numFmtId="3" fontId="4" fillId="0" borderId="0" xfId="1293" applyNumberFormat="1" applyFont="1" applyBorder="1">
      <alignment horizontal="right"/>
      <protection/>
    </xf>
    <xf numFmtId="3" fontId="2" fillId="0" borderId="0" xfId="1302" applyNumberFormat="1" applyFont="1" applyBorder="1">
      <alignment horizontal="right"/>
      <protection/>
    </xf>
    <xf numFmtId="3" fontId="2" fillId="0" borderId="0" xfId="0" applyNumberFormat="1" applyFont="1" applyFill="1" applyBorder="1" applyAlignment="1" applyProtection="1">
      <alignment horizontal="right"/>
      <protection/>
    </xf>
    <xf numFmtId="3" fontId="2" fillId="0" borderId="0" xfId="0" applyNumberFormat="1" applyFont="1" applyBorder="1" applyAlignment="1">
      <alignment wrapText="1"/>
    </xf>
    <xf numFmtId="3" fontId="2" fillId="0" borderId="0" xfId="1305" applyNumberFormat="1" applyFont="1" applyBorder="1">
      <alignment horizontal="right"/>
      <protection/>
    </xf>
    <xf numFmtId="3" fontId="2" fillId="0" borderId="0" xfId="1296" applyNumberFormat="1" applyFont="1" applyBorder="1">
      <alignment horizontal="right"/>
      <protection/>
    </xf>
    <xf numFmtId="3" fontId="5" fillId="0" borderId="0" xfId="1305" applyNumberFormat="1" applyFont="1" applyBorder="1">
      <alignment horizontal="right"/>
      <protection/>
    </xf>
    <xf numFmtId="3" fontId="4" fillId="0" borderId="0" xfId="1305" applyNumberFormat="1" applyFont="1" applyBorder="1">
      <alignment horizontal="right"/>
      <protection/>
    </xf>
    <xf numFmtId="3" fontId="2" fillId="0" borderId="0" xfId="1279" applyNumberFormat="1" applyFont="1" applyBorder="1">
      <alignment horizontal="right"/>
      <protection/>
    </xf>
    <xf numFmtId="3" fontId="5" fillId="0" borderId="0" xfId="1293" applyNumberFormat="1" applyFont="1" applyBorder="1">
      <alignment horizontal="right"/>
      <protection/>
    </xf>
    <xf numFmtId="3" fontId="4" fillId="0" borderId="0" xfId="1282" applyNumberFormat="1" applyFont="1" applyBorder="1">
      <alignment horizontal="right"/>
      <protection/>
    </xf>
    <xf numFmtId="3" fontId="4" fillId="0" borderId="0" xfId="169" applyNumberFormat="1" applyFont="1" applyBorder="1" applyAlignment="1">
      <alignment horizontal="right" wrapText="1"/>
    </xf>
    <xf numFmtId="3" fontId="4" fillId="0" borderId="0" xfId="0" applyNumberFormat="1" applyFont="1" applyBorder="1" applyAlignment="1">
      <alignment/>
    </xf>
    <xf numFmtId="0" fontId="85" fillId="0" borderId="12" xfId="0" applyFont="1" applyBorder="1" applyAlignment="1">
      <alignment/>
    </xf>
    <xf numFmtId="0" fontId="87" fillId="0" borderId="13" xfId="0" applyFont="1" applyBorder="1" applyAlignment="1">
      <alignment/>
    </xf>
    <xf numFmtId="3" fontId="2" fillId="0" borderId="0" xfId="1266" applyNumberFormat="1" applyFont="1" applyBorder="1">
      <alignment horizontal="right"/>
      <protection/>
    </xf>
    <xf numFmtId="3" fontId="4" fillId="0" borderId="0" xfId="1266" applyNumberFormat="1" applyFont="1" applyBorder="1">
      <alignment horizontal="right"/>
      <protection/>
    </xf>
    <xf numFmtId="3" fontId="4" fillId="0" borderId="0" xfId="1296" applyNumberFormat="1" applyFont="1" applyBorder="1">
      <alignment horizontal="right"/>
      <protection/>
    </xf>
    <xf numFmtId="0" fontId="2" fillId="0" borderId="0" xfId="0" applyFont="1" applyBorder="1" applyAlignment="1">
      <alignment horizontal="left" vertical="center" indent="1"/>
    </xf>
    <xf numFmtId="0" fontId="2" fillId="0" borderId="0" xfId="645" applyFont="1" applyBorder="1" applyAlignment="1">
      <alignment horizontal="left" vertical="center"/>
      <protection/>
    </xf>
    <xf numFmtId="0" fontId="2" fillId="0" borderId="0" xfId="1173" applyFont="1" applyBorder="1" applyAlignment="1">
      <alignment horizontal="left" vertical="center"/>
      <protection/>
    </xf>
    <xf numFmtId="3" fontId="2" fillId="0" borderId="0" xfId="1303" applyNumberFormat="1" applyFont="1" applyBorder="1" applyAlignment="1">
      <alignment horizontal="right"/>
      <protection/>
    </xf>
    <xf numFmtId="3" fontId="5" fillId="0" borderId="0" xfId="1303" applyNumberFormat="1" applyFont="1" applyBorder="1" applyAlignment="1">
      <alignment horizontal="right"/>
      <protection/>
    </xf>
    <xf numFmtId="3" fontId="4" fillId="0" borderId="0" xfId="1303" applyNumberFormat="1" applyFont="1" applyBorder="1" applyAlignment="1">
      <alignment horizontal="right"/>
      <protection/>
    </xf>
    <xf numFmtId="3" fontId="2" fillId="0" borderId="0" xfId="1266" applyNumberFormat="1" applyFont="1" applyBorder="1" applyAlignment="1">
      <alignment horizontal="right"/>
      <protection/>
    </xf>
    <xf numFmtId="3" fontId="5" fillId="0" borderId="0" xfId="1266" applyNumberFormat="1" applyFont="1" applyBorder="1" applyAlignment="1">
      <alignment horizontal="right"/>
      <protection/>
    </xf>
    <xf numFmtId="3" fontId="4" fillId="0" borderId="0" xfId="1266" applyNumberFormat="1" applyFont="1" applyBorder="1" applyAlignment="1">
      <alignment horizontal="right"/>
      <protection/>
    </xf>
    <xf numFmtId="0" fontId="4" fillId="0" borderId="0" xfId="811" applyFont="1" applyBorder="1" applyAlignment="1">
      <alignment horizontal="left" vertical="center" indent="1"/>
      <protection/>
    </xf>
    <xf numFmtId="3" fontId="2" fillId="0" borderId="0" xfId="1285" applyNumberFormat="1" applyFont="1" applyBorder="1" applyAlignment="1">
      <alignment horizontal="right"/>
      <protection/>
    </xf>
    <xf numFmtId="3" fontId="5" fillId="0" borderId="0" xfId="1285" applyNumberFormat="1" applyFont="1" applyBorder="1" applyAlignment="1">
      <alignment horizontal="right"/>
      <protection/>
    </xf>
    <xf numFmtId="3" fontId="4" fillId="0" borderId="0" xfId="1285" applyNumberFormat="1" applyFont="1" applyBorder="1" applyAlignment="1">
      <alignment horizontal="right"/>
      <protection/>
    </xf>
    <xf numFmtId="3" fontId="2" fillId="0" borderId="0" xfId="1296" applyNumberFormat="1" applyFont="1" applyBorder="1" applyAlignment="1">
      <alignment horizontal="right"/>
      <protection/>
    </xf>
    <xf numFmtId="3" fontId="4" fillId="0" borderId="0" xfId="1296" applyNumberFormat="1" applyFont="1" applyBorder="1" applyAlignment="1">
      <alignment horizontal="right"/>
      <protection/>
    </xf>
    <xf numFmtId="0" fontId="2" fillId="0" borderId="12" xfId="0" applyFont="1" applyBorder="1" applyAlignment="1">
      <alignment/>
    </xf>
    <xf numFmtId="0" fontId="22" fillId="0" borderId="13" xfId="0" applyFont="1" applyBorder="1" applyAlignment="1">
      <alignment horizontal="right"/>
    </xf>
    <xf numFmtId="0" fontId="2" fillId="0" borderId="0" xfId="0" applyFont="1" applyBorder="1" applyAlignment="1">
      <alignment/>
    </xf>
    <xf numFmtId="0" fontId="2" fillId="0" borderId="0" xfId="1247" applyFont="1" applyBorder="1" applyAlignment="1">
      <alignment horizontal="left" vertical="center" wrapText="1"/>
      <protection/>
    </xf>
    <xf numFmtId="0" fontId="2" fillId="0" borderId="0" xfId="1247" applyFont="1" applyBorder="1" applyAlignment="1">
      <alignment horizontal="left" vertical="center"/>
      <protection/>
    </xf>
    <xf numFmtId="0" fontId="77" fillId="0" borderId="0" xfId="0" applyFont="1" applyAlignment="1">
      <alignment/>
    </xf>
    <xf numFmtId="0" fontId="88" fillId="0" borderId="0" xfId="0" applyFont="1" applyAlignment="1">
      <alignment/>
    </xf>
    <xf numFmtId="0" fontId="89" fillId="0" borderId="0" xfId="0" applyFont="1" applyAlignment="1">
      <alignment/>
    </xf>
    <xf numFmtId="0" fontId="72" fillId="0" borderId="0" xfId="199" applyFont="1" applyAlignment="1">
      <alignment/>
    </xf>
    <xf numFmtId="0" fontId="2" fillId="0" borderId="0" xfId="1285" applyFont="1" applyAlignment="1">
      <alignment horizontal="left" wrapText="1"/>
      <protection/>
    </xf>
    <xf numFmtId="0" fontId="2" fillId="0" borderId="0" xfId="205" applyFont="1" applyBorder="1" applyAlignment="1" applyProtection="1">
      <alignment/>
      <protection/>
    </xf>
    <xf numFmtId="3" fontId="2" fillId="0" borderId="0" xfId="1303" applyNumberFormat="1" applyFont="1" applyFill="1" applyBorder="1" applyAlignment="1">
      <alignment horizontal="right"/>
      <protection/>
    </xf>
    <xf numFmtId="3" fontId="2" fillId="0" borderId="0" xfId="1292" applyNumberFormat="1" applyFont="1" applyBorder="1" applyAlignment="1">
      <alignment horizontal="right" vertical="center"/>
      <protection/>
    </xf>
    <xf numFmtId="0" fontId="2" fillId="0" borderId="0" xfId="1270" applyFont="1" applyBorder="1" applyAlignment="1">
      <alignment horizontal="left" vertical="center" wrapText="1" indent="1"/>
      <protection/>
    </xf>
    <xf numFmtId="0" fontId="2" fillId="0" borderId="0" xfId="811" applyFont="1" applyAlignment="1">
      <alignment horizontal="left" vertical="center" indent="1"/>
      <protection/>
    </xf>
    <xf numFmtId="0" fontId="32" fillId="0" borderId="0" xfId="199" applyFont="1" applyFill="1" applyBorder="1" applyAlignment="1">
      <alignment/>
    </xf>
    <xf numFmtId="0" fontId="15" fillId="0" borderId="0" xfId="205" applyFont="1" applyBorder="1" applyAlignment="1" applyProtection="1">
      <alignment/>
      <protection/>
    </xf>
    <xf numFmtId="0" fontId="4" fillId="0" borderId="0" xfId="0" applyFont="1" applyBorder="1" applyAlignment="1">
      <alignment horizontal="left"/>
    </xf>
    <xf numFmtId="0" fontId="11" fillId="0" borderId="0" xfId="205" applyFont="1" applyBorder="1" applyAlignment="1" applyProtection="1">
      <alignment wrapText="1"/>
      <protection/>
    </xf>
    <xf numFmtId="0" fontId="15" fillId="0" borderId="0" xfId="249" applyFont="1" applyBorder="1" applyAlignment="1">
      <alignment wrapText="1"/>
      <protection/>
    </xf>
    <xf numFmtId="0" fontId="2" fillId="0" borderId="0" xfId="249" applyFont="1" applyBorder="1" applyAlignment="1">
      <alignment vertical="center" wrapText="1"/>
      <protection/>
    </xf>
    <xf numFmtId="0" fontId="90" fillId="37" borderId="0" xfId="0" applyFont="1" applyFill="1" applyAlignment="1">
      <alignment vertical="center"/>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4" fillId="0" borderId="0" xfId="0" applyFont="1" applyAlignment="1">
      <alignment horizontal="center" wrapText="1"/>
    </xf>
    <xf numFmtId="0" fontId="11" fillId="0" borderId="0" xfId="205" applyFont="1" applyBorder="1" applyAlignment="1" applyProtection="1">
      <alignment vertical="center" wrapText="1"/>
      <protection/>
    </xf>
    <xf numFmtId="0" fontId="10" fillId="0" borderId="0" xfId="249" applyFont="1" applyFill="1" applyBorder="1" applyAlignment="1">
      <alignment vertical="center"/>
      <protection/>
    </xf>
    <xf numFmtId="0" fontId="8" fillId="0" borderId="0" xfId="0" applyFont="1" applyAlignment="1">
      <alignment vertical="center"/>
    </xf>
    <xf numFmtId="0" fontId="8" fillId="0" borderId="0" xfId="0" applyFont="1" applyAlignment="1">
      <alignment/>
    </xf>
    <xf numFmtId="0" fontId="4" fillId="0" borderId="0" xfId="0" applyFont="1" applyAlignment="1">
      <alignment horizontal="center"/>
    </xf>
    <xf numFmtId="0" fontId="4" fillId="0" borderId="0" xfId="645" applyFont="1" applyAlignment="1">
      <alignment horizontal="center"/>
      <protection/>
    </xf>
    <xf numFmtId="0" fontId="7" fillId="0" borderId="0" xfId="249" applyFont="1" applyFill="1" applyBorder="1" applyAlignment="1">
      <alignment horizontal="left" vertical="center"/>
      <protection/>
    </xf>
    <xf numFmtId="0" fontId="6" fillId="0" borderId="0" xfId="249" applyFont="1" applyBorder="1" applyAlignment="1">
      <alignment horizontal="left" vertical="center"/>
      <protection/>
    </xf>
    <xf numFmtId="3" fontId="30" fillId="0" borderId="0" xfId="249" applyNumberFormat="1" applyFont="1" applyBorder="1" applyAlignment="1">
      <alignment horizontal="center"/>
      <protection/>
    </xf>
    <xf numFmtId="3" fontId="4" fillId="0" borderId="0" xfId="1278" applyNumberFormat="1" applyFont="1" applyBorder="1" applyAlignment="1">
      <alignment horizontal="center"/>
      <protection/>
    </xf>
    <xf numFmtId="0" fontId="0" fillId="0" borderId="0" xfId="0" applyAlignment="1">
      <alignment vertical="center"/>
    </xf>
  </cellXfs>
  <cellStyles count="1299">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2" xfId="23"/>
    <cellStyle name="20% - Accent2 2" xfId="24"/>
    <cellStyle name="20% - Accent2 2 2" xfId="25"/>
    <cellStyle name="20% - Accent2 2 2 2" xfId="26"/>
    <cellStyle name="20% - Accent2 2 3" xfId="27"/>
    <cellStyle name="20% - Accent2 3" xfId="28"/>
    <cellStyle name="20% - Accent2 3 2" xfId="29"/>
    <cellStyle name="20% - Accent2 4" xfId="30"/>
    <cellStyle name="20% - Accent3" xfId="31"/>
    <cellStyle name="20% - Accent3 2" xfId="32"/>
    <cellStyle name="20% - Accent3 2 2" xfId="33"/>
    <cellStyle name="20% - Accent3 2 2 2" xfId="34"/>
    <cellStyle name="20% - Accent3 2 3" xfId="35"/>
    <cellStyle name="20% - Accent3 3" xfId="36"/>
    <cellStyle name="20% - Accent3 3 2" xfId="37"/>
    <cellStyle name="20% - Accent3 4" xfId="38"/>
    <cellStyle name="20% - Accent4" xfId="39"/>
    <cellStyle name="20% - Accent4 2" xfId="40"/>
    <cellStyle name="20% - Accent4 2 2" xfId="41"/>
    <cellStyle name="20% - Accent4 2 2 2" xfId="42"/>
    <cellStyle name="20% - Accent4 2 3" xfId="43"/>
    <cellStyle name="20% - Accent4 3" xfId="44"/>
    <cellStyle name="20% - Accent4 3 2" xfId="45"/>
    <cellStyle name="20% - Accent4 4" xfId="46"/>
    <cellStyle name="20% - Accent5" xfId="47"/>
    <cellStyle name="20% - Accent5 2" xfId="48"/>
    <cellStyle name="20% - Accent5 2 2" xfId="49"/>
    <cellStyle name="20% - Accent5 2 2 2" xfId="50"/>
    <cellStyle name="20% - Accent5 2 3" xfId="51"/>
    <cellStyle name="20% - Accent5 3" xfId="52"/>
    <cellStyle name="20% - Accent5 3 2" xfId="53"/>
    <cellStyle name="20% - Accent5 4" xfId="54"/>
    <cellStyle name="20% - Accent6" xfId="55"/>
    <cellStyle name="20% - Accent6 2" xfId="56"/>
    <cellStyle name="20% - Accent6 2 2" xfId="57"/>
    <cellStyle name="20% - Accent6 2 2 2" xfId="58"/>
    <cellStyle name="20% - Accent6 2 3" xfId="59"/>
    <cellStyle name="20% - Accent6 3" xfId="60"/>
    <cellStyle name="20% - Accent6 3 2" xfId="61"/>
    <cellStyle name="20% - Accent6 4" xfId="62"/>
    <cellStyle name="40% - Accent1" xfId="63"/>
    <cellStyle name="40% - Accent1 2" xfId="64"/>
    <cellStyle name="40% - Accent1 2 2" xfId="65"/>
    <cellStyle name="40% - Accent1 2 2 2" xfId="66"/>
    <cellStyle name="40% - Accent1 2 3" xfId="67"/>
    <cellStyle name="40% - Accent1 3" xfId="68"/>
    <cellStyle name="40% - Accent1 3 2" xfId="69"/>
    <cellStyle name="40% - Accent1 4" xfId="70"/>
    <cellStyle name="40% - Accent2" xfId="71"/>
    <cellStyle name="40% - Accent2 2" xfId="72"/>
    <cellStyle name="40% - Accent2 2 2" xfId="73"/>
    <cellStyle name="40% - Accent2 2 2 2" xfId="74"/>
    <cellStyle name="40% - Accent2 2 3" xfId="75"/>
    <cellStyle name="40% - Accent2 3" xfId="76"/>
    <cellStyle name="40% - Accent2 3 2" xfId="77"/>
    <cellStyle name="40% - Accent2 4" xfId="78"/>
    <cellStyle name="40% - Accent3" xfId="79"/>
    <cellStyle name="40% - Accent3 2" xfId="80"/>
    <cellStyle name="40% - Accent3 2 2" xfId="81"/>
    <cellStyle name="40% - Accent3 2 2 2" xfId="82"/>
    <cellStyle name="40% - Accent3 2 3" xfId="83"/>
    <cellStyle name="40% - Accent3 3" xfId="84"/>
    <cellStyle name="40% - Accent3 3 2" xfId="85"/>
    <cellStyle name="40% - Accent3 4" xfId="86"/>
    <cellStyle name="40% - Accent4"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5"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xfId="103"/>
    <cellStyle name="40% - Accent6 2" xfId="104"/>
    <cellStyle name="40% - Accent6 2 2" xfId="105"/>
    <cellStyle name="40% - Accent6 2 2 2" xfId="106"/>
    <cellStyle name="40% - Accent6 2 3" xfId="107"/>
    <cellStyle name="40% - Accent6 3" xfId="108"/>
    <cellStyle name="40% - Accent6 3 2"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ells" xfId="139"/>
    <cellStyle name="cells 2" xfId="140"/>
    <cellStyle name="Check Cell" xfId="141"/>
    <cellStyle name="Check Cell 2" xfId="142"/>
    <cellStyle name="column field" xfId="143"/>
    <cellStyle name="column field 2" xfId="144"/>
    <cellStyle name="Comma" xfId="145"/>
    <cellStyle name="Comma [0]" xfId="146"/>
    <cellStyle name="Comma 10" xfId="147"/>
    <cellStyle name="Comma 11" xfId="148"/>
    <cellStyle name="Comma 11 2" xfId="149"/>
    <cellStyle name="Comma 12" xfId="150"/>
    <cellStyle name="Comma 12 2" xfId="151"/>
    <cellStyle name="Comma 13" xfId="152"/>
    <cellStyle name="Comma 13 2" xfId="153"/>
    <cellStyle name="Comma 2" xfId="154"/>
    <cellStyle name="Comma 2 2" xfId="155"/>
    <cellStyle name="Comma 2 2 2" xfId="156"/>
    <cellStyle name="Comma 2 3" xfId="157"/>
    <cellStyle name="Comma 3" xfId="158"/>
    <cellStyle name="Comma 3 2" xfId="159"/>
    <cellStyle name="Comma 4" xfId="160"/>
    <cellStyle name="Comma 5" xfId="161"/>
    <cellStyle name="Comma 6" xfId="162"/>
    <cellStyle name="Comma 6 2" xfId="163"/>
    <cellStyle name="Comma 7" xfId="164"/>
    <cellStyle name="Comma 8" xfId="165"/>
    <cellStyle name="Comma 8 2" xfId="166"/>
    <cellStyle name="Comma 9" xfId="167"/>
    <cellStyle name="Comma 9 2" xfId="168"/>
    <cellStyle name="Currency" xfId="169"/>
    <cellStyle name="Currency [0]" xfId="170"/>
    <cellStyle name="Explanatory Text" xfId="171"/>
    <cellStyle name="Explanatory Text 2" xfId="172"/>
    <cellStyle name="field" xfId="173"/>
    <cellStyle name="field 2" xfId="174"/>
    <cellStyle name="field names" xfId="175"/>
    <cellStyle name="Followed Hyperlink" xfId="176"/>
    <cellStyle name="footer" xfId="177"/>
    <cellStyle name="Good" xfId="178"/>
    <cellStyle name="Good 2" xfId="179"/>
    <cellStyle name="Heading" xfId="180"/>
    <cellStyle name="Heading 1" xfId="181"/>
    <cellStyle name="Heading 1 2" xfId="182"/>
    <cellStyle name="heading 10" xfId="183"/>
    <cellStyle name="heading 11" xfId="184"/>
    <cellStyle name="heading 12" xfId="185"/>
    <cellStyle name="heading 13" xfId="186"/>
    <cellStyle name="Heading 2" xfId="187"/>
    <cellStyle name="Heading 2 2" xfId="188"/>
    <cellStyle name="Heading 3" xfId="189"/>
    <cellStyle name="Heading 3 2" xfId="190"/>
    <cellStyle name="Heading 4" xfId="191"/>
    <cellStyle name="Heading 4 2" xfId="192"/>
    <cellStyle name="heading 5" xfId="193"/>
    <cellStyle name="heading 6" xfId="194"/>
    <cellStyle name="heading 7" xfId="195"/>
    <cellStyle name="heading 8" xfId="196"/>
    <cellStyle name="heading 9" xfId="197"/>
    <cellStyle name="Heading1" xfId="198"/>
    <cellStyle name="Hyperlink" xfId="199"/>
    <cellStyle name="Hyperlink 10" xfId="200"/>
    <cellStyle name="Hyperlink 2" xfId="201"/>
    <cellStyle name="Hyperlink 2 2" xfId="202"/>
    <cellStyle name="Hyperlink 2 2 2" xfId="203"/>
    <cellStyle name="Hyperlink 2 2 3" xfId="204"/>
    <cellStyle name="Hyperlink 2 3" xfId="205"/>
    <cellStyle name="Hyperlink 2 3 2" xfId="206"/>
    <cellStyle name="Hyperlink 2 4" xfId="207"/>
    <cellStyle name="Hyperlink 2 4 2" xfId="208"/>
    <cellStyle name="Hyperlink 2 5" xfId="209"/>
    <cellStyle name="Hyperlink 2 6" xfId="210"/>
    <cellStyle name="Hyperlink 3" xfId="211"/>
    <cellStyle name="Hyperlink 3 2" xfId="212"/>
    <cellStyle name="Hyperlink 3 3" xfId="213"/>
    <cellStyle name="Hyperlink 4" xfId="214"/>
    <cellStyle name="Hyperlink 4 2" xfId="215"/>
    <cellStyle name="Hyperlink 5" xfId="216"/>
    <cellStyle name="Hyperlink 5 2" xfId="217"/>
    <cellStyle name="Hyperlink 6" xfId="218"/>
    <cellStyle name="Hyperlink 7" xfId="219"/>
    <cellStyle name="Hyperlink 8" xfId="220"/>
    <cellStyle name="Hyperlink 9" xfId="221"/>
    <cellStyle name="Input" xfId="222"/>
    <cellStyle name="Input 2" xfId="223"/>
    <cellStyle name="Linked Cell" xfId="224"/>
    <cellStyle name="Linked Cell 2" xfId="225"/>
    <cellStyle name="Neutral" xfId="226"/>
    <cellStyle name="Neutral 2" xfId="227"/>
    <cellStyle name="Normal 10" xfId="228"/>
    <cellStyle name="Normal 10 2" xfId="229"/>
    <cellStyle name="Normal 100" xfId="230"/>
    <cellStyle name="Normal 101" xfId="231"/>
    <cellStyle name="Normal 102" xfId="232"/>
    <cellStyle name="Normal 103" xfId="233"/>
    <cellStyle name="Normal 104" xfId="234"/>
    <cellStyle name="Normal 105" xfId="235"/>
    <cellStyle name="Normal 106" xfId="236"/>
    <cellStyle name="Normal 107" xfId="237"/>
    <cellStyle name="Normal 108" xfId="238"/>
    <cellStyle name="Normal 109" xfId="239"/>
    <cellStyle name="Normal 11" xfId="240"/>
    <cellStyle name="Normal 11 2" xfId="241"/>
    <cellStyle name="Normal 110" xfId="242"/>
    <cellStyle name="Normal 111" xfId="243"/>
    <cellStyle name="Normal 112" xfId="244"/>
    <cellStyle name="Normal 113" xfId="245"/>
    <cellStyle name="Normal 114" xfId="246"/>
    <cellStyle name="Normal 115" xfId="247"/>
    <cellStyle name="Normal 116" xfId="248"/>
    <cellStyle name="Normal 117" xfId="249"/>
    <cellStyle name="Normal 118" xfId="250"/>
    <cellStyle name="Normal 118 2" xfId="251"/>
    <cellStyle name="Normal 119" xfId="252"/>
    <cellStyle name="Normal 119 2" xfId="253"/>
    <cellStyle name="Normal 12" xfId="254"/>
    <cellStyle name="Normal 12 2" xfId="255"/>
    <cellStyle name="Normal 120" xfId="256"/>
    <cellStyle name="Normal 120 2" xfId="257"/>
    <cellStyle name="Normal 121" xfId="258"/>
    <cellStyle name="Normal 121 2" xfId="259"/>
    <cellStyle name="Normal 122" xfId="260"/>
    <cellStyle name="Normal 122 2" xfId="261"/>
    <cellStyle name="Normal 123" xfId="262"/>
    <cellStyle name="Normal 123 2" xfId="263"/>
    <cellStyle name="Normal 124" xfId="264"/>
    <cellStyle name="Normal 124 2" xfId="265"/>
    <cellStyle name="Normal 125" xfId="266"/>
    <cellStyle name="Normal 125 2" xfId="267"/>
    <cellStyle name="Normal 126" xfId="268"/>
    <cellStyle name="Normal 126 2" xfId="269"/>
    <cellStyle name="Normal 127" xfId="270"/>
    <cellStyle name="Normal 127 2" xfId="271"/>
    <cellStyle name="Normal 128" xfId="272"/>
    <cellStyle name="Normal 128 2" xfId="273"/>
    <cellStyle name="Normal 129" xfId="274"/>
    <cellStyle name="Normal 129 2" xfId="275"/>
    <cellStyle name="Normal 13" xfId="276"/>
    <cellStyle name="Normal 130" xfId="277"/>
    <cellStyle name="Normal 130 2" xfId="278"/>
    <cellStyle name="Normal 131" xfId="279"/>
    <cellStyle name="Normal 131 2" xfId="280"/>
    <cellStyle name="Normal 132" xfId="281"/>
    <cellStyle name="Normal 132 2" xfId="282"/>
    <cellStyle name="Normal 133" xfId="283"/>
    <cellStyle name="Normal 133 2" xfId="284"/>
    <cellStyle name="Normal 134" xfId="285"/>
    <cellStyle name="Normal 134 2" xfId="286"/>
    <cellStyle name="Normal 135" xfId="287"/>
    <cellStyle name="Normal 135 2" xfId="288"/>
    <cellStyle name="Normal 136" xfId="289"/>
    <cellStyle name="Normal 136 2" xfId="290"/>
    <cellStyle name="Normal 137" xfId="291"/>
    <cellStyle name="Normal 137 2" xfId="292"/>
    <cellStyle name="Normal 138" xfId="293"/>
    <cellStyle name="Normal 138 2" xfId="294"/>
    <cellStyle name="Normal 139" xfId="295"/>
    <cellStyle name="Normal 139 2" xfId="296"/>
    <cellStyle name="Normal 14" xfId="297"/>
    <cellStyle name="Normal 140" xfId="298"/>
    <cellStyle name="Normal 140 2" xfId="299"/>
    <cellStyle name="Normal 141" xfId="300"/>
    <cellStyle name="Normal 141 2" xfId="301"/>
    <cellStyle name="Normal 142" xfId="302"/>
    <cellStyle name="Normal 142 2" xfId="303"/>
    <cellStyle name="Normal 143" xfId="304"/>
    <cellStyle name="Normal 143 2" xfId="305"/>
    <cellStyle name="Normal 144" xfId="306"/>
    <cellStyle name="Normal 144 2" xfId="307"/>
    <cellStyle name="Normal 145" xfId="308"/>
    <cellStyle name="Normal 145 2" xfId="309"/>
    <cellStyle name="Normal 146" xfId="310"/>
    <cellStyle name="Normal 146 2" xfId="311"/>
    <cellStyle name="Normal 147" xfId="312"/>
    <cellStyle name="Normal 147 2" xfId="313"/>
    <cellStyle name="Normal 148" xfId="314"/>
    <cellStyle name="Normal 148 2" xfId="315"/>
    <cellStyle name="Normal 149" xfId="316"/>
    <cellStyle name="Normal 149 2" xfId="317"/>
    <cellStyle name="Normal 15" xfId="318"/>
    <cellStyle name="Normal 150" xfId="319"/>
    <cellStyle name="Normal 150 2" xfId="320"/>
    <cellStyle name="Normal 151" xfId="321"/>
    <cellStyle name="Normal 151 2" xfId="322"/>
    <cellStyle name="Normal 152" xfId="323"/>
    <cellStyle name="Normal 152 2" xfId="324"/>
    <cellStyle name="Normal 153" xfId="325"/>
    <cellStyle name="Normal 153 2" xfId="326"/>
    <cellStyle name="Normal 154" xfId="327"/>
    <cellStyle name="Normal 154 2" xfId="328"/>
    <cellStyle name="Normal 155" xfId="329"/>
    <cellStyle name="Normal 155 2" xfId="330"/>
    <cellStyle name="Normal 156" xfId="331"/>
    <cellStyle name="Normal 156 2" xfId="332"/>
    <cellStyle name="Normal 157" xfId="333"/>
    <cellStyle name="Normal 157 2" xfId="334"/>
    <cellStyle name="Normal 158" xfId="335"/>
    <cellStyle name="Normal 158 2" xfId="336"/>
    <cellStyle name="Normal 159" xfId="337"/>
    <cellStyle name="Normal 159 2" xfId="338"/>
    <cellStyle name="Normal 16" xfId="339"/>
    <cellStyle name="Normal 160" xfId="340"/>
    <cellStyle name="Normal 160 2" xfId="341"/>
    <cellStyle name="Normal 161" xfId="342"/>
    <cellStyle name="Normal 161 2" xfId="343"/>
    <cellStyle name="Normal 162" xfId="344"/>
    <cellStyle name="Normal 162 2" xfId="345"/>
    <cellStyle name="Normal 163" xfId="346"/>
    <cellStyle name="Normal 163 2" xfId="347"/>
    <cellStyle name="Normal 164" xfId="348"/>
    <cellStyle name="Normal 164 2" xfId="349"/>
    <cellStyle name="Normal 165" xfId="350"/>
    <cellStyle name="Normal 165 2" xfId="351"/>
    <cellStyle name="Normal 166" xfId="352"/>
    <cellStyle name="Normal 166 2" xfId="353"/>
    <cellStyle name="Normal 167" xfId="354"/>
    <cellStyle name="Normal 167 2" xfId="355"/>
    <cellStyle name="Normal 168" xfId="356"/>
    <cellStyle name="Normal 168 2" xfId="357"/>
    <cellStyle name="Normal 169" xfId="358"/>
    <cellStyle name="Normal 169 2" xfId="359"/>
    <cellStyle name="Normal 17" xfId="360"/>
    <cellStyle name="Normal 170" xfId="361"/>
    <cellStyle name="Normal 170 2" xfId="362"/>
    <cellStyle name="Normal 171" xfId="363"/>
    <cellStyle name="Normal 171 2" xfId="364"/>
    <cellStyle name="Normal 172" xfId="365"/>
    <cellStyle name="Normal 172 2" xfId="366"/>
    <cellStyle name="Normal 173" xfId="367"/>
    <cellStyle name="Normal 173 2" xfId="368"/>
    <cellStyle name="Normal 174" xfId="369"/>
    <cellStyle name="Normal 174 2" xfId="370"/>
    <cellStyle name="Normal 175" xfId="371"/>
    <cellStyle name="Normal 175 2" xfId="372"/>
    <cellStyle name="Normal 176" xfId="373"/>
    <cellStyle name="Normal 176 2" xfId="374"/>
    <cellStyle name="Normal 177" xfId="375"/>
    <cellStyle name="Normal 177 2" xfId="376"/>
    <cellStyle name="Normal 178" xfId="377"/>
    <cellStyle name="Normal 178 2" xfId="378"/>
    <cellStyle name="Normal 179" xfId="379"/>
    <cellStyle name="Normal 179 2" xfId="380"/>
    <cellStyle name="Normal 18" xfId="381"/>
    <cellStyle name="Normal 180" xfId="382"/>
    <cellStyle name="Normal 180 2" xfId="383"/>
    <cellStyle name="Normal 181" xfId="384"/>
    <cellStyle name="Normal 181 2" xfId="385"/>
    <cellStyle name="Normal 182" xfId="386"/>
    <cellStyle name="Normal 182 2" xfId="387"/>
    <cellStyle name="Normal 183" xfId="388"/>
    <cellStyle name="Normal 183 2" xfId="389"/>
    <cellStyle name="Normal 184" xfId="390"/>
    <cellStyle name="Normal 184 2" xfId="391"/>
    <cellStyle name="Normal 185" xfId="392"/>
    <cellStyle name="Normal 185 2" xfId="393"/>
    <cellStyle name="Normal 186" xfId="394"/>
    <cellStyle name="Normal 186 2" xfId="395"/>
    <cellStyle name="Normal 187" xfId="396"/>
    <cellStyle name="Normal 187 2" xfId="397"/>
    <cellStyle name="Normal 188" xfId="398"/>
    <cellStyle name="Normal 188 2" xfId="399"/>
    <cellStyle name="Normal 189" xfId="400"/>
    <cellStyle name="Normal 189 2" xfId="401"/>
    <cellStyle name="Normal 19" xfId="402"/>
    <cellStyle name="Normal 190" xfId="403"/>
    <cellStyle name="Normal 190 2" xfId="404"/>
    <cellStyle name="Normal 191" xfId="405"/>
    <cellStyle name="Normal 191 2" xfId="406"/>
    <cellStyle name="Normal 192" xfId="407"/>
    <cellStyle name="Normal 192 2" xfId="408"/>
    <cellStyle name="Normal 193" xfId="409"/>
    <cellStyle name="Normal 193 2" xfId="410"/>
    <cellStyle name="Normal 194" xfId="411"/>
    <cellStyle name="Normal 194 2" xfId="412"/>
    <cellStyle name="Normal 195" xfId="413"/>
    <cellStyle name="Normal 195 2" xfId="414"/>
    <cellStyle name="Normal 196" xfId="415"/>
    <cellStyle name="Normal 196 2" xfId="416"/>
    <cellStyle name="Normal 197" xfId="417"/>
    <cellStyle name="Normal 197 2" xfId="418"/>
    <cellStyle name="Normal 198" xfId="419"/>
    <cellStyle name="Normal 198 2" xfId="420"/>
    <cellStyle name="Normal 199" xfId="421"/>
    <cellStyle name="Normal 199 2" xfId="422"/>
    <cellStyle name="Normal 2" xfId="423"/>
    <cellStyle name="Normal 2 2" xfId="424"/>
    <cellStyle name="Normal 2 2 2" xfId="425"/>
    <cellStyle name="Normal 2 2 2 2" xfId="426"/>
    <cellStyle name="Normal 2 2 3" xfId="427"/>
    <cellStyle name="Normal 2 2 4" xfId="428"/>
    <cellStyle name="Normal 2 3" xfId="429"/>
    <cellStyle name="Normal 2 4" xfId="430"/>
    <cellStyle name="Normal 2 4 2" xfId="431"/>
    <cellStyle name="Normal 2 5" xfId="432"/>
    <cellStyle name="Normal 2 6" xfId="433"/>
    <cellStyle name="Normal 2 7" xfId="434"/>
    <cellStyle name="Normal 2 8" xfId="435"/>
    <cellStyle name="Normal 20" xfId="436"/>
    <cellStyle name="Normal 200" xfId="437"/>
    <cellStyle name="Normal 200 2" xfId="438"/>
    <cellStyle name="Normal 201" xfId="439"/>
    <cellStyle name="Normal 201 2" xfId="440"/>
    <cellStyle name="Normal 202" xfId="441"/>
    <cellStyle name="Normal 202 2" xfId="442"/>
    <cellStyle name="Normal 203" xfId="443"/>
    <cellStyle name="Normal 203 2" xfId="444"/>
    <cellStyle name="Normal 204" xfId="445"/>
    <cellStyle name="Normal 204 2" xfId="446"/>
    <cellStyle name="Normal 205" xfId="447"/>
    <cellStyle name="Normal 205 2" xfId="448"/>
    <cellStyle name="Normal 206" xfId="449"/>
    <cellStyle name="Normal 206 2" xfId="450"/>
    <cellStyle name="Normal 207" xfId="451"/>
    <cellStyle name="Normal 207 2" xfId="452"/>
    <cellStyle name="Normal 208" xfId="453"/>
    <cellStyle name="Normal 208 2" xfId="454"/>
    <cellStyle name="Normal 209" xfId="455"/>
    <cellStyle name="Normal 209 2" xfId="456"/>
    <cellStyle name="Normal 21" xfId="457"/>
    <cellStyle name="Normal 210" xfId="458"/>
    <cellStyle name="Normal 210 2" xfId="459"/>
    <cellStyle name="Normal 211" xfId="460"/>
    <cellStyle name="Normal 211 2" xfId="461"/>
    <cellStyle name="Normal 212" xfId="462"/>
    <cellStyle name="Normal 212 2" xfId="463"/>
    <cellStyle name="Normal 213" xfId="464"/>
    <cellStyle name="Normal 213 2" xfId="465"/>
    <cellStyle name="Normal 214" xfId="466"/>
    <cellStyle name="Normal 214 2" xfId="467"/>
    <cellStyle name="Normal 215" xfId="468"/>
    <cellStyle name="Normal 215 2" xfId="469"/>
    <cellStyle name="Normal 216" xfId="470"/>
    <cellStyle name="Normal 216 2" xfId="471"/>
    <cellStyle name="Normal 217" xfId="472"/>
    <cellStyle name="Normal 217 2" xfId="473"/>
    <cellStyle name="Normal 218" xfId="474"/>
    <cellStyle name="Normal 218 2" xfId="475"/>
    <cellStyle name="Normal 219" xfId="476"/>
    <cellStyle name="Normal 219 2" xfId="477"/>
    <cellStyle name="Normal 22" xfId="478"/>
    <cellStyle name="Normal 220" xfId="479"/>
    <cellStyle name="Normal 220 2" xfId="480"/>
    <cellStyle name="Normal 221" xfId="481"/>
    <cellStyle name="Normal 221 2" xfId="482"/>
    <cellStyle name="Normal 222" xfId="483"/>
    <cellStyle name="Normal 222 2" xfId="484"/>
    <cellStyle name="Normal 223" xfId="485"/>
    <cellStyle name="Normal 223 2" xfId="486"/>
    <cellStyle name="Normal 224" xfId="487"/>
    <cellStyle name="Normal 224 2" xfId="488"/>
    <cellStyle name="Normal 225" xfId="489"/>
    <cellStyle name="Normal 225 2" xfId="490"/>
    <cellStyle name="Normal 226" xfId="491"/>
    <cellStyle name="Normal 226 2" xfId="492"/>
    <cellStyle name="Normal 227" xfId="493"/>
    <cellStyle name="Normal 227 2" xfId="494"/>
    <cellStyle name="Normal 228" xfId="495"/>
    <cellStyle name="Normal 228 2" xfId="496"/>
    <cellStyle name="Normal 229" xfId="497"/>
    <cellStyle name="Normal 229 2" xfId="498"/>
    <cellStyle name="Normal 23" xfId="499"/>
    <cellStyle name="Normal 230" xfId="500"/>
    <cellStyle name="Normal 230 2" xfId="501"/>
    <cellStyle name="Normal 231" xfId="502"/>
    <cellStyle name="Normal 231 2" xfId="503"/>
    <cellStyle name="Normal 232" xfId="504"/>
    <cellStyle name="Normal 232 2" xfId="505"/>
    <cellStyle name="Normal 233" xfId="506"/>
    <cellStyle name="Normal 233 2" xfId="507"/>
    <cellStyle name="Normal 234" xfId="508"/>
    <cellStyle name="Normal 234 2" xfId="509"/>
    <cellStyle name="Normal 235" xfId="510"/>
    <cellStyle name="Normal 235 2" xfId="511"/>
    <cellStyle name="Normal 236" xfId="512"/>
    <cellStyle name="Normal 236 2" xfId="513"/>
    <cellStyle name="Normal 237" xfId="514"/>
    <cellStyle name="Normal 237 2" xfId="515"/>
    <cellStyle name="Normal 238" xfId="516"/>
    <cellStyle name="Normal 238 2" xfId="517"/>
    <cellStyle name="Normal 239" xfId="518"/>
    <cellStyle name="Normal 239 2" xfId="519"/>
    <cellStyle name="Normal 24" xfId="520"/>
    <cellStyle name="Normal 240" xfId="521"/>
    <cellStyle name="Normal 240 2" xfId="522"/>
    <cellStyle name="Normal 241" xfId="523"/>
    <cellStyle name="Normal 241 2" xfId="524"/>
    <cellStyle name="Normal 242" xfId="525"/>
    <cellStyle name="Normal 242 2" xfId="526"/>
    <cellStyle name="Normal 243" xfId="527"/>
    <cellStyle name="Normal 243 2" xfId="528"/>
    <cellStyle name="Normal 244" xfId="529"/>
    <cellStyle name="Normal 244 2" xfId="530"/>
    <cellStyle name="Normal 245" xfId="531"/>
    <cellStyle name="Normal 245 2" xfId="532"/>
    <cellStyle name="Normal 246" xfId="533"/>
    <cellStyle name="Normal 246 2" xfId="534"/>
    <cellStyle name="Normal 247" xfId="535"/>
    <cellStyle name="Normal 247 2" xfId="536"/>
    <cellStyle name="Normal 248" xfId="537"/>
    <cellStyle name="Normal 248 2" xfId="538"/>
    <cellStyle name="Normal 249" xfId="539"/>
    <cellStyle name="Normal 249 2" xfId="540"/>
    <cellStyle name="Normal 25" xfId="541"/>
    <cellStyle name="Normal 250" xfId="542"/>
    <cellStyle name="Normal 250 2" xfId="543"/>
    <cellStyle name="Normal 251" xfId="544"/>
    <cellStyle name="Normal 251 2" xfId="545"/>
    <cellStyle name="Normal 252" xfId="546"/>
    <cellStyle name="Normal 252 2" xfId="547"/>
    <cellStyle name="Normal 253" xfId="548"/>
    <cellStyle name="Normal 253 2" xfId="549"/>
    <cellStyle name="Normal 254" xfId="550"/>
    <cellStyle name="Normal 254 2" xfId="551"/>
    <cellStyle name="Normal 255" xfId="552"/>
    <cellStyle name="Normal 255 2" xfId="553"/>
    <cellStyle name="Normal 256" xfId="554"/>
    <cellStyle name="Normal 256 2" xfId="555"/>
    <cellStyle name="Normal 257" xfId="556"/>
    <cellStyle name="Normal 257 2" xfId="557"/>
    <cellStyle name="Normal 258" xfId="558"/>
    <cellStyle name="Normal 258 2" xfId="559"/>
    <cellStyle name="Normal 259" xfId="560"/>
    <cellStyle name="Normal 259 2" xfId="561"/>
    <cellStyle name="Normal 26" xfId="562"/>
    <cellStyle name="Normal 260" xfId="563"/>
    <cellStyle name="Normal 261" xfId="564"/>
    <cellStyle name="Normal 261 2" xfId="565"/>
    <cellStyle name="Normal 262" xfId="566"/>
    <cellStyle name="Normal 262 2" xfId="567"/>
    <cellStyle name="Normal 263" xfId="568"/>
    <cellStyle name="Normal 263 2" xfId="569"/>
    <cellStyle name="Normal 264" xfId="570"/>
    <cellStyle name="Normal 264 2" xfId="571"/>
    <cellStyle name="Normal 265" xfId="572"/>
    <cellStyle name="Normal 265 2" xfId="573"/>
    <cellStyle name="Normal 266" xfId="574"/>
    <cellStyle name="Normal 266 2" xfId="575"/>
    <cellStyle name="Normal 267" xfId="576"/>
    <cellStyle name="Normal 267 2" xfId="577"/>
    <cellStyle name="Normal 268" xfId="578"/>
    <cellStyle name="Normal 268 2" xfId="579"/>
    <cellStyle name="Normal 269" xfId="580"/>
    <cellStyle name="Normal 269 2" xfId="581"/>
    <cellStyle name="Normal 27" xfId="582"/>
    <cellStyle name="Normal 270" xfId="583"/>
    <cellStyle name="Normal 270 2" xfId="584"/>
    <cellStyle name="Normal 271" xfId="585"/>
    <cellStyle name="Normal 271 2" xfId="586"/>
    <cellStyle name="Normal 272" xfId="587"/>
    <cellStyle name="Normal 272 2" xfId="588"/>
    <cellStyle name="Normal 273" xfId="589"/>
    <cellStyle name="Normal 273 2" xfId="590"/>
    <cellStyle name="Normal 274" xfId="591"/>
    <cellStyle name="Normal 274 2" xfId="592"/>
    <cellStyle name="Normal 275" xfId="593"/>
    <cellStyle name="Normal 275 2" xfId="594"/>
    <cellStyle name="Normal 276" xfId="595"/>
    <cellStyle name="Normal 276 2" xfId="596"/>
    <cellStyle name="Normal 277" xfId="597"/>
    <cellStyle name="Normal 277 2" xfId="598"/>
    <cellStyle name="Normal 278" xfId="599"/>
    <cellStyle name="Normal 278 2" xfId="600"/>
    <cellStyle name="Normal 279" xfId="601"/>
    <cellStyle name="Normal 279 2" xfId="602"/>
    <cellStyle name="Normal 28" xfId="603"/>
    <cellStyle name="Normal 280" xfId="604"/>
    <cellStyle name="Normal 280 2" xfId="605"/>
    <cellStyle name="Normal 281" xfId="606"/>
    <cellStyle name="Normal 281 2" xfId="607"/>
    <cellStyle name="Normal 282" xfId="608"/>
    <cellStyle name="Normal 282 2" xfId="609"/>
    <cellStyle name="Normal 283" xfId="610"/>
    <cellStyle name="Normal 283 2" xfId="611"/>
    <cellStyle name="Normal 284" xfId="612"/>
    <cellStyle name="Normal 284 2" xfId="613"/>
    <cellStyle name="Normal 285" xfId="614"/>
    <cellStyle name="Normal 285 2" xfId="615"/>
    <cellStyle name="Normal 286" xfId="616"/>
    <cellStyle name="Normal 286 2" xfId="617"/>
    <cellStyle name="Normal 287" xfId="618"/>
    <cellStyle name="Normal 287 2" xfId="619"/>
    <cellStyle name="Normal 288" xfId="620"/>
    <cellStyle name="Normal 288 2" xfId="621"/>
    <cellStyle name="Normal 289" xfId="622"/>
    <cellStyle name="Normal 289 2" xfId="623"/>
    <cellStyle name="Normal 29" xfId="624"/>
    <cellStyle name="Normal 290" xfId="625"/>
    <cellStyle name="Normal 290 2" xfId="626"/>
    <cellStyle name="Normal 291" xfId="627"/>
    <cellStyle name="Normal 291 2" xfId="628"/>
    <cellStyle name="Normal 292" xfId="629"/>
    <cellStyle name="Normal 292 2" xfId="630"/>
    <cellStyle name="Normal 293" xfId="631"/>
    <cellStyle name="Normal 293 2" xfId="632"/>
    <cellStyle name="Normal 294" xfId="633"/>
    <cellStyle name="Normal 294 2" xfId="634"/>
    <cellStyle name="Normal 295" xfId="635"/>
    <cellStyle name="Normal 295 2" xfId="636"/>
    <cellStyle name="Normal 296" xfId="637"/>
    <cellStyle name="Normal 296 2" xfId="638"/>
    <cellStyle name="Normal 297" xfId="639"/>
    <cellStyle name="Normal 297 2" xfId="640"/>
    <cellStyle name="Normal 298" xfId="641"/>
    <cellStyle name="Normal 298 2" xfId="642"/>
    <cellStyle name="Normal 299" xfId="643"/>
    <cellStyle name="Normal 299 2" xfId="644"/>
    <cellStyle name="Normal 3" xfId="645"/>
    <cellStyle name="Normal 3 2" xfId="646"/>
    <cellStyle name="Normal 3 2 2" xfId="647"/>
    <cellStyle name="Normal 3 2 3" xfId="648"/>
    <cellStyle name="Normal 3 2 4" xfId="649"/>
    <cellStyle name="Normal 3 3" xfId="650"/>
    <cellStyle name="Normal 3 4" xfId="651"/>
    <cellStyle name="Normal 3 4 2" xfId="652"/>
    <cellStyle name="Normal 3 5" xfId="653"/>
    <cellStyle name="Normal 3 6" xfId="654"/>
    <cellStyle name="Normal 3 7" xfId="655"/>
    <cellStyle name="Normal 3 8" xfId="656"/>
    <cellStyle name="Normal 3_Cover" xfId="657"/>
    <cellStyle name="Normal 30" xfId="658"/>
    <cellStyle name="Normal 300" xfId="659"/>
    <cellStyle name="Normal 300 2" xfId="660"/>
    <cellStyle name="Normal 301" xfId="661"/>
    <cellStyle name="Normal 301 2" xfId="662"/>
    <cellStyle name="Normal 302" xfId="663"/>
    <cellStyle name="Normal 302 2" xfId="664"/>
    <cellStyle name="Normal 303" xfId="665"/>
    <cellStyle name="Normal 303 2" xfId="666"/>
    <cellStyle name="Normal 304" xfId="667"/>
    <cellStyle name="Normal 304 2" xfId="668"/>
    <cellStyle name="Normal 305" xfId="669"/>
    <cellStyle name="Normal 305 2" xfId="670"/>
    <cellStyle name="Normal 306" xfId="671"/>
    <cellStyle name="Normal 306 2" xfId="672"/>
    <cellStyle name="Normal 307" xfId="673"/>
    <cellStyle name="Normal 307 2" xfId="674"/>
    <cellStyle name="Normal 308" xfId="675"/>
    <cellStyle name="Normal 308 2" xfId="676"/>
    <cellStyle name="Normal 309" xfId="677"/>
    <cellStyle name="Normal 309 2" xfId="678"/>
    <cellStyle name="Normal 31" xfId="679"/>
    <cellStyle name="Normal 310" xfId="680"/>
    <cellStyle name="Normal 310 2" xfId="681"/>
    <cellStyle name="Normal 311" xfId="682"/>
    <cellStyle name="Normal 311 2" xfId="683"/>
    <cellStyle name="Normal 312" xfId="684"/>
    <cellStyle name="Normal 312 2" xfId="685"/>
    <cellStyle name="Normal 313" xfId="686"/>
    <cellStyle name="Normal 313 2" xfId="687"/>
    <cellStyle name="Normal 314" xfId="688"/>
    <cellStyle name="Normal 314 2" xfId="689"/>
    <cellStyle name="Normal 315" xfId="690"/>
    <cellStyle name="Normal 315 2" xfId="691"/>
    <cellStyle name="Normal 316" xfId="692"/>
    <cellStyle name="Normal 316 2" xfId="693"/>
    <cellStyle name="Normal 317" xfId="694"/>
    <cellStyle name="Normal 317 2" xfId="695"/>
    <cellStyle name="Normal 318" xfId="696"/>
    <cellStyle name="Normal 318 2" xfId="697"/>
    <cellStyle name="Normal 319" xfId="698"/>
    <cellStyle name="Normal 319 2" xfId="699"/>
    <cellStyle name="Normal 32" xfId="700"/>
    <cellStyle name="Normal 320" xfId="701"/>
    <cellStyle name="Normal 320 2" xfId="702"/>
    <cellStyle name="Normal 321" xfId="703"/>
    <cellStyle name="Normal 321 2" xfId="704"/>
    <cellStyle name="Normal 322" xfId="705"/>
    <cellStyle name="Normal 322 2" xfId="706"/>
    <cellStyle name="Normal 323" xfId="707"/>
    <cellStyle name="Normal 323 2" xfId="708"/>
    <cellStyle name="Normal 324" xfId="709"/>
    <cellStyle name="Normal 324 2" xfId="710"/>
    <cellStyle name="Normal 325" xfId="711"/>
    <cellStyle name="Normal 325 2" xfId="712"/>
    <cellStyle name="Normal 326" xfId="713"/>
    <cellStyle name="Normal 326 2" xfId="714"/>
    <cellStyle name="Normal 327" xfId="715"/>
    <cellStyle name="Normal 327 2" xfId="716"/>
    <cellStyle name="Normal 328" xfId="717"/>
    <cellStyle name="Normal 328 2" xfId="718"/>
    <cellStyle name="Normal 329" xfId="719"/>
    <cellStyle name="Normal 329 2" xfId="720"/>
    <cellStyle name="Normal 33" xfId="721"/>
    <cellStyle name="Normal 330" xfId="722"/>
    <cellStyle name="Normal 330 2" xfId="723"/>
    <cellStyle name="Normal 331" xfId="724"/>
    <cellStyle name="Normal 331 2" xfId="725"/>
    <cellStyle name="Normal 332" xfId="726"/>
    <cellStyle name="Normal 333" xfId="727"/>
    <cellStyle name="Normal 333 2" xfId="728"/>
    <cellStyle name="Normal 334" xfId="729"/>
    <cellStyle name="Normal 334 2" xfId="730"/>
    <cellStyle name="Normal 335" xfId="731"/>
    <cellStyle name="Normal 335 2" xfId="732"/>
    <cellStyle name="Normal 336" xfId="733"/>
    <cellStyle name="Normal 336 2" xfId="734"/>
    <cellStyle name="Normal 337" xfId="735"/>
    <cellStyle name="Normal 337 2" xfId="736"/>
    <cellStyle name="Normal 338" xfId="737"/>
    <cellStyle name="Normal 338 2" xfId="738"/>
    <cellStyle name="Normal 339" xfId="739"/>
    <cellStyle name="Normal 339 2" xfId="740"/>
    <cellStyle name="Normal 34" xfId="741"/>
    <cellStyle name="Normal 340" xfId="742"/>
    <cellStyle name="Normal 341" xfId="743"/>
    <cellStyle name="Normal 341 2" xfId="744"/>
    <cellStyle name="Normal 342" xfId="745"/>
    <cellStyle name="Normal 343" xfId="746"/>
    <cellStyle name="Normal 344" xfId="747"/>
    <cellStyle name="Normal 344 2" xfId="748"/>
    <cellStyle name="Normal 345" xfId="749"/>
    <cellStyle name="Normal 345 2" xfId="750"/>
    <cellStyle name="Normal 346" xfId="751"/>
    <cellStyle name="Normal 346 2" xfId="752"/>
    <cellStyle name="Normal 347" xfId="753"/>
    <cellStyle name="Normal 348" xfId="754"/>
    <cellStyle name="Normal 349" xfId="755"/>
    <cellStyle name="Normal 35" xfId="756"/>
    <cellStyle name="Normal 350" xfId="757"/>
    <cellStyle name="Normal 351" xfId="758"/>
    <cellStyle name="Normal 352" xfId="759"/>
    <cellStyle name="Normal 353" xfId="760"/>
    <cellStyle name="Normal 354" xfId="761"/>
    <cellStyle name="Normal 355" xfId="762"/>
    <cellStyle name="Normal 356" xfId="763"/>
    <cellStyle name="Normal 357" xfId="764"/>
    <cellStyle name="Normal 358" xfId="765"/>
    <cellStyle name="Normal 359" xfId="766"/>
    <cellStyle name="Normal 36" xfId="767"/>
    <cellStyle name="Normal 360" xfId="768"/>
    <cellStyle name="Normal 361" xfId="769"/>
    <cellStyle name="Normal 362" xfId="770"/>
    <cellStyle name="Normal 363" xfId="771"/>
    <cellStyle name="Normal 364" xfId="772"/>
    <cellStyle name="Normal 365" xfId="773"/>
    <cellStyle name="Normal 366" xfId="774"/>
    <cellStyle name="Normal 367" xfId="775"/>
    <cellStyle name="Normal 368" xfId="776"/>
    <cellStyle name="Normal 369" xfId="777"/>
    <cellStyle name="Normal 37" xfId="778"/>
    <cellStyle name="Normal 370" xfId="779"/>
    <cellStyle name="Normal 371" xfId="780"/>
    <cellStyle name="Normal 372" xfId="781"/>
    <cellStyle name="Normal 373" xfId="782"/>
    <cellStyle name="Normal 374" xfId="783"/>
    <cellStyle name="Normal 375" xfId="784"/>
    <cellStyle name="Normal 376" xfId="785"/>
    <cellStyle name="Normal 377" xfId="786"/>
    <cellStyle name="Normal 378" xfId="787"/>
    <cellStyle name="Normal 379" xfId="788"/>
    <cellStyle name="Normal 38" xfId="789"/>
    <cellStyle name="Normal 380" xfId="790"/>
    <cellStyle name="Normal 381" xfId="791"/>
    <cellStyle name="Normal 382" xfId="792"/>
    <cellStyle name="Normal 383" xfId="793"/>
    <cellStyle name="Normal 384" xfId="794"/>
    <cellStyle name="Normal 385" xfId="795"/>
    <cellStyle name="Normal 386" xfId="796"/>
    <cellStyle name="Normal 387" xfId="797"/>
    <cellStyle name="Normal 388" xfId="798"/>
    <cellStyle name="Normal 389" xfId="799"/>
    <cellStyle name="Normal 39" xfId="800"/>
    <cellStyle name="Normal 390" xfId="801"/>
    <cellStyle name="Normal 391" xfId="802"/>
    <cellStyle name="Normal 392" xfId="803"/>
    <cellStyle name="Normal 393" xfId="804"/>
    <cellStyle name="Normal 394" xfId="805"/>
    <cellStyle name="Normal 395" xfId="806"/>
    <cellStyle name="Normal 396" xfId="807"/>
    <cellStyle name="Normal 397" xfId="808"/>
    <cellStyle name="Normal 398" xfId="809"/>
    <cellStyle name="Normal 399" xfId="810"/>
    <cellStyle name="Normal 4" xfId="811"/>
    <cellStyle name="Normal 4 2" xfId="812"/>
    <cellStyle name="Normal 4 2 2" xfId="813"/>
    <cellStyle name="Normal 4 3" xfId="814"/>
    <cellStyle name="Normal 4 3 2" xfId="815"/>
    <cellStyle name="Normal 4 4" xfId="816"/>
    <cellStyle name="Normal 4 5" xfId="817"/>
    <cellStyle name="Normal 4 6" xfId="818"/>
    <cellStyle name="Normal 4_Cover" xfId="819"/>
    <cellStyle name="Normal 40" xfId="820"/>
    <cellStyle name="Normal 400" xfId="821"/>
    <cellStyle name="Normal 401" xfId="822"/>
    <cellStyle name="Normal 402" xfId="823"/>
    <cellStyle name="Normal 403" xfId="824"/>
    <cellStyle name="Normal 404" xfId="825"/>
    <cellStyle name="Normal 405" xfId="826"/>
    <cellStyle name="Normal 406" xfId="827"/>
    <cellStyle name="Normal 407" xfId="828"/>
    <cellStyle name="Normal 408" xfId="829"/>
    <cellStyle name="Normal 409" xfId="830"/>
    <cellStyle name="Normal 41" xfId="831"/>
    <cellStyle name="Normal 410" xfId="832"/>
    <cellStyle name="Normal 411" xfId="833"/>
    <cellStyle name="Normal 412" xfId="834"/>
    <cellStyle name="Normal 413" xfId="835"/>
    <cellStyle name="Normal 414" xfId="836"/>
    <cellStyle name="Normal 415" xfId="837"/>
    <cellStyle name="Normal 416" xfId="838"/>
    <cellStyle name="Normal 417" xfId="839"/>
    <cellStyle name="Normal 418" xfId="840"/>
    <cellStyle name="Normal 419" xfId="841"/>
    <cellStyle name="Normal 42" xfId="842"/>
    <cellStyle name="Normal 420" xfId="843"/>
    <cellStyle name="Normal 421" xfId="844"/>
    <cellStyle name="Normal 422" xfId="845"/>
    <cellStyle name="Normal 423" xfId="846"/>
    <cellStyle name="Normal 424" xfId="847"/>
    <cellStyle name="Normal 425" xfId="848"/>
    <cellStyle name="Normal 426" xfId="849"/>
    <cellStyle name="Normal 427" xfId="850"/>
    <cellStyle name="Normal 428" xfId="851"/>
    <cellStyle name="Normal 429" xfId="852"/>
    <cellStyle name="Normal 43" xfId="853"/>
    <cellStyle name="Normal 430" xfId="854"/>
    <cellStyle name="Normal 431" xfId="855"/>
    <cellStyle name="Normal 432" xfId="856"/>
    <cellStyle name="Normal 433" xfId="857"/>
    <cellStyle name="Normal 434" xfId="858"/>
    <cellStyle name="Normal 435" xfId="859"/>
    <cellStyle name="Normal 436" xfId="860"/>
    <cellStyle name="Normal 437" xfId="861"/>
    <cellStyle name="Normal 438" xfId="862"/>
    <cellStyle name="Normal 439" xfId="863"/>
    <cellStyle name="Normal 44" xfId="864"/>
    <cellStyle name="Normal 440" xfId="865"/>
    <cellStyle name="Normal 441" xfId="866"/>
    <cellStyle name="Normal 442" xfId="867"/>
    <cellStyle name="Normal 443" xfId="868"/>
    <cellStyle name="Normal 444" xfId="869"/>
    <cellStyle name="Normal 445" xfId="870"/>
    <cellStyle name="Normal 446" xfId="871"/>
    <cellStyle name="Normal 447" xfId="872"/>
    <cellStyle name="Normal 448" xfId="873"/>
    <cellStyle name="Normal 449" xfId="874"/>
    <cellStyle name="Normal 45" xfId="875"/>
    <cellStyle name="Normal 450" xfId="876"/>
    <cellStyle name="Normal 451" xfId="877"/>
    <cellStyle name="Normal 452" xfId="878"/>
    <cellStyle name="Normal 453" xfId="879"/>
    <cellStyle name="Normal 454" xfId="880"/>
    <cellStyle name="Normal 455" xfId="881"/>
    <cellStyle name="Normal 456" xfId="882"/>
    <cellStyle name="Normal 457" xfId="883"/>
    <cellStyle name="Normal 458" xfId="884"/>
    <cellStyle name="Normal 459" xfId="885"/>
    <cellStyle name="Normal 46" xfId="886"/>
    <cellStyle name="Normal 460" xfId="887"/>
    <cellStyle name="Normal 461" xfId="888"/>
    <cellStyle name="Normal 462" xfId="889"/>
    <cellStyle name="Normal 463" xfId="890"/>
    <cellStyle name="Normal 464" xfId="891"/>
    <cellStyle name="Normal 465" xfId="892"/>
    <cellStyle name="Normal 466" xfId="893"/>
    <cellStyle name="Normal 467" xfId="894"/>
    <cellStyle name="Normal 468" xfId="895"/>
    <cellStyle name="Normal 469" xfId="896"/>
    <cellStyle name="Normal 47" xfId="897"/>
    <cellStyle name="Normal 470" xfId="898"/>
    <cellStyle name="Normal 471" xfId="899"/>
    <cellStyle name="Normal 472" xfId="900"/>
    <cellStyle name="Normal 473" xfId="901"/>
    <cellStyle name="Normal 474" xfId="902"/>
    <cellStyle name="Normal 475" xfId="903"/>
    <cellStyle name="Normal 476" xfId="904"/>
    <cellStyle name="Normal 477" xfId="905"/>
    <cellStyle name="Normal 478" xfId="906"/>
    <cellStyle name="Normal 479" xfId="907"/>
    <cellStyle name="Normal 48" xfId="908"/>
    <cellStyle name="Normal 480" xfId="909"/>
    <cellStyle name="Normal 481" xfId="910"/>
    <cellStyle name="Normal 482" xfId="911"/>
    <cellStyle name="Normal 483" xfId="912"/>
    <cellStyle name="Normal 484" xfId="913"/>
    <cellStyle name="Normal 485" xfId="914"/>
    <cellStyle name="Normal 486" xfId="915"/>
    <cellStyle name="Normal 487" xfId="916"/>
    <cellStyle name="Normal 488" xfId="917"/>
    <cellStyle name="Normal 489" xfId="918"/>
    <cellStyle name="Normal 49" xfId="919"/>
    <cellStyle name="Normal 490" xfId="920"/>
    <cellStyle name="Normal 491" xfId="921"/>
    <cellStyle name="Normal 492" xfId="922"/>
    <cellStyle name="Normal 493" xfId="923"/>
    <cellStyle name="Normal 494" xfId="924"/>
    <cellStyle name="Normal 495" xfId="925"/>
    <cellStyle name="Normal 496" xfId="926"/>
    <cellStyle name="Normal 497" xfId="927"/>
    <cellStyle name="Normal 498" xfId="928"/>
    <cellStyle name="Normal 499" xfId="929"/>
    <cellStyle name="Normal 5" xfId="930"/>
    <cellStyle name="Normal 5 2" xfId="931"/>
    <cellStyle name="Normal 5 2 2" xfId="932"/>
    <cellStyle name="Normal 5 2 3" xfId="933"/>
    <cellStyle name="Normal 5 3" xfId="934"/>
    <cellStyle name="Normal 5_Table 2" xfId="935"/>
    <cellStyle name="Normal 50" xfId="936"/>
    <cellStyle name="Normal 500" xfId="937"/>
    <cellStyle name="Normal 501" xfId="938"/>
    <cellStyle name="Normal 502" xfId="939"/>
    <cellStyle name="Normal 503" xfId="940"/>
    <cellStyle name="Normal 504" xfId="941"/>
    <cellStyle name="Normal 505" xfId="942"/>
    <cellStyle name="Normal 506" xfId="943"/>
    <cellStyle name="Normal 507" xfId="944"/>
    <cellStyle name="Normal 508" xfId="945"/>
    <cellStyle name="Normal 509" xfId="946"/>
    <cellStyle name="Normal 51" xfId="947"/>
    <cellStyle name="Normal 510" xfId="948"/>
    <cellStyle name="Normal 511" xfId="949"/>
    <cellStyle name="Normal 512" xfId="950"/>
    <cellStyle name="Normal 513" xfId="951"/>
    <cellStyle name="Normal 514" xfId="952"/>
    <cellStyle name="Normal 515" xfId="953"/>
    <cellStyle name="Normal 516" xfId="954"/>
    <cellStyle name="Normal 517" xfId="955"/>
    <cellStyle name="Normal 518" xfId="956"/>
    <cellStyle name="Normal 519" xfId="957"/>
    <cellStyle name="Normal 52" xfId="958"/>
    <cellStyle name="Normal 520" xfId="959"/>
    <cellStyle name="Normal 521" xfId="960"/>
    <cellStyle name="Normal 522" xfId="961"/>
    <cellStyle name="Normal 523" xfId="962"/>
    <cellStyle name="Normal 524" xfId="963"/>
    <cellStyle name="Normal 525" xfId="964"/>
    <cellStyle name="Normal 526" xfId="965"/>
    <cellStyle name="Normal 527" xfId="966"/>
    <cellStyle name="Normal 528" xfId="967"/>
    <cellStyle name="Normal 529" xfId="968"/>
    <cellStyle name="Normal 53" xfId="969"/>
    <cellStyle name="Normal 530" xfId="970"/>
    <cellStyle name="Normal 531" xfId="971"/>
    <cellStyle name="Normal 532" xfId="972"/>
    <cellStyle name="Normal 533" xfId="973"/>
    <cellStyle name="Normal 534" xfId="974"/>
    <cellStyle name="Normal 535" xfId="975"/>
    <cellStyle name="Normal 536" xfId="976"/>
    <cellStyle name="Normal 537" xfId="977"/>
    <cellStyle name="Normal 538" xfId="978"/>
    <cellStyle name="Normal 539" xfId="979"/>
    <cellStyle name="Normal 54" xfId="980"/>
    <cellStyle name="Normal 540" xfId="981"/>
    <cellStyle name="Normal 541" xfId="982"/>
    <cellStyle name="Normal 542" xfId="983"/>
    <cellStyle name="Normal 543" xfId="984"/>
    <cellStyle name="Normal 544" xfId="985"/>
    <cellStyle name="Normal 545" xfId="986"/>
    <cellStyle name="Normal 546" xfId="987"/>
    <cellStyle name="Normal 547" xfId="988"/>
    <cellStyle name="Normal 548" xfId="989"/>
    <cellStyle name="Normal 549" xfId="990"/>
    <cellStyle name="Normal 55" xfId="991"/>
    <cellStyle name="Normal 550" xfId="992"/>
    <cellStyle name="Normal 551" xfId="993"/>
    <cellStyle name="Normal 552" xfId="994"/>
    <cellStyle name="Normal 553" xfId="995"/>
    <cellStyle name="Normal 554" xfId="996"/>
    <cellStyle name="Normal 555" xfId="997"/>
    <cellStyle name="Normal 556" xfId="998"/>
    <cellStyle name="Normal 557" xfId="999"/>
    <cellStyle name="Normal 558" xfId="1000"/>
    <cellStyle name="Normal 559" xfId="1001"/>
    <cellStyle name="Normal 56" xfId="1002"/>
    <cellStyle name="Normal 560" xfId="1003"/>
    <cellStyle name="Normal 561" xfId="1004"/>
    <cellStyle name="Normal 562" xfId="1005"/>
    <cellStyle name="Normal 563" xfId="1006"/>
    <cellStyle name="Normal 564" xfId="1007"/>
    <cellStyle name="Normal 565" xfId="1008"/>
    <cellStyle name="Normal 566" xfId="1009"/>
    <cellStyle name="Normal 567" xfId="1010"/>
    <cellStyle name="Normal 568" xfId="1011"/>
    <cellStyle name="Normal 569" xfId="1012"/>
    <cellStyle name="Normal 57" xfId="1013"/>
    <cellStyle name="Normal 570" xfId="1014"/>
    <cellStyle name="Normal 571" xfId="1015"/>
    <cellStyle name="Normal 572" xfId="1016"/>
    <cellStyle name="Normal 573" xfId="1017"/>
    <cellStyle name="Normal 574" xfId="1018"/>
    <cellStyle name="Normal 575" xfId="1019"/>
    <cellStyle name="Normal 576" xfId="1020"/>
    <cellStyle name="Normal 577" xfId="1021"/>
    <cellStyle name="Normal 578" xfId="1022"/>
    <cellStyle name="Normal 579" xfId="1023"/>
    <cellStyle name="Normal 58" xfId="1024"/>
    <cellStyle name="Normal 580" xfId="1025"/>
    <cellStyle name="Normal 581" xfId="1026"/>
    <cellStyle name="Normal 582" xfId="1027"/>
    <cellStyle name="Normal 583" xfId="1028"/>
    <cellStyle name="Normal 584" xfId="1029"/>
    <cellStyle name="Normal 585" xfId="1030"/>
    <cellStyle name="Normal 586" xfId="1031"/>
    <cellStyle name="Normal 587" xfId="1032"/>
    <cellStyle name="Normal 588" xfId="1033"/>
    <cellStyle name="Normal 589" xfId="1034"/>
    <cellStyle name="Normal 59" xfId="1035"/>
    <cellStyle name="Normal 590" xfId="1036"/>
    <cellStyle name="Normal 591" xfId="1037"/>
    <cellStyle name="Normal 592" xfId="1038"/>
    <cellStyle name="Normal 593" xfId="1039"/>
    <cellStyle name="Normal 594" xfId="1040"/>
    <cellStyle name="Normal 595" xfId="1041"/>
    <cellStyle name="Normal 596" xfId="1042"/>
    <cellStyle name="Normal 597" xfId="1043"/>
    <cellStyle name="Normal 598" xfId="1044"/>
    <cellStyle name="Normal 599" xfId="1045"/>
    <cellStyle name="Normal 6" xfId="1046"/>
    <cellStyle name="Normal 6 2" xfId="1047"/>
    <cellStyle name="Normal 6 2 2" xfId="1048"/>
    <cellStyle name="Normal 6 3" xfId="1049"/>
    <cellStyle name="Normal 6 4" xfId="1050"/>
    <cellStyle name="Normal 6_Table 2" xfId="1051"/>
    <cellStyle name="Normal 60" xfId="1052"/>
    <cellStyle name="Normal 600" xfId="1053"/>
    <cellStyle name="Normal 601" xfId="1054"/>
    <cellStyle name="Normal 602" xfId="1055"/>
    <cellStyle name="Normal 603" xfId="1056"/>
    <cellStyle name="Normal 604" xfId="1057"/>
    <cellStyle name="Normal 605" xfId="1058"/>
    <cellStyle name="Normal 606" xfId="1059"/>
    <cellStyle name="Normal 607" xfId="1060"/>
    <cellStyle name="Normal 608" xfId="1061"/>
    <cellStyle name="Normal 609" xfId="1062"/>
    <cellStyle name="Normal 61" xfId="1063"/>
    <cellStyle name="Normal 610" xfId="1064"/>
    <cellStyle name="Normal 611" xfId="1065"/>
    <cellStyle name="Normal 612" xfId="1066"/>
    <cellStyle name="Normal 613" xfId="1067"/>
    <cellStyle name="Normal 614" xfId="1068"/>
    <cellStyle name="Normal 615" xfId="1069"/>
    <cellStyle name="Normal 616" xfId="1070"/>
    <cellStyle name="Normal 617" xfId="1071"/>
    <cellStyle name="Normal 618" xfId="1072"/>
    <cellStyle name="Normal 619" xfId="1073"/>
    <cellStyle name="Normal 62" xfId="1074"/>
    <cellStyle name="Normal 620" xfId="1075"/>
    <cellStyle name="Normal 621" xfId="1076"/>
    <cellStyle name="Normal 622" xfId="1077"/>
    <cellStyle name="Normal 623" xfId="1078"/>
    <cellStyle name="Normal 624" xfId="1079"/>
    <cellStyle name="Normal 625" xfId="1080"/>
    <cellStyle name="Normal 626" xfId="1081"/>
    <cellStyle name="Normal 627" xfId="1082"/>
    <cellStyle name="Normal 628" xfId="1083"/>
    <cellStyle name="Normal 629" xfId="1084"/>
    <cellStyle name="Normal 63" xfId="1085"/>
    <cellStyle name="Normal 630" xfId="1086"/>
    <cellStyle name="Normal 631" xfId="1087"/>
    <cellStyle name="Normal 632" xfId="1088"/>
    <cellStyle name="Normal 633" xfId="1089"/>
    <cellStyle name="Normal 634" xfId="1090"/>
    <cellStyle name="Normal 635" xfId="1091"/>
    <cellStyle name="Normal 636" xfId="1092"/>
    <cellStyle name="Normal 637" xfId="1093"/>
    <cellStyle name="Normal 638" xfId="1094"/>
    <cellStyle name="Normal 639" xfId="1095"/>
    <cellStyle name="Normal 64" xfId="1096"/>
    <cellStyle name="Normal 640" xfId="1097"/>
    <cellStyle name="Normal 641" xfId="1098"/>
    <cellStyle name="Normal 642" xfId="1099"/>
    <cellStyle name="Normal 643" xfId="1100"/>
    <cellStyle name="Normal 644" xfId="1101"/>
    <cellStyle name="Normal 645" xfId="1102"/>
    <cellStyle name="Normal 646" xfId="1103"/>
    <cellStyle name="Normal 647" xfId="1104"/>
    <cellStyle name="Normal 648" xfId="1105"/>
    <cellStyle name="Normal 649" xfId="1106"/>
    <cellStyle name="Normal 65" xfId="1107"/>
    <cellStyle name="Normal 650" xfId="1108"/>
    <cellStyle name="Normal 651" xfId="1109"/>
    <cellStyle name="Normal 652" xfId="1110"/>
    <cellStyle name="Normal 653" xfId="1111"/>
    <cellStyle name="Normal 654" xfId="1112"/>
    <cellStyle name="Normal 655" xfId="1113"/>
    <cellStyle name="Normal 656" xfId="1114"/>
    <cellStyle name="Normal 657" xfId="1115"/>
    <cellStyle name="Normal 658" xfId="1116"/>
    <cellStyle name="Normal 659" xfId="1117"/>
    <cellStyle name="Normal 66" xfId="1118"/>
    <cellStyle name="Normal 660" xfId="1119"/>
    <cellStyle name="Normal 661" xfId="1120"/>
    <cellStyle name="Normal 662" xfId="1121"/>
    <cellStyle name="Normal 663" xfId="1122"/>
    <cellStyle name="Normal 664" xfId="1123"/>
    <cellStyle name="Normal 665" xfId="1124"/>
    <cellStyle name="Normal 666" xfId="1125"/>
    <cellStyle name="Normal 667" xfId="1126"/>
    <cellStyle name="Normal 668" xfId="1127"/>
    <cellStyle name="Normal 669" xfId="1128"/>
    <cellStyle name="Normal 67" xfId="1129"/>
    <cellStyle name="Normal 670" xfId="1130"/>
    <cellStyle name="Normal 671" xfId="1131"/>
    <cellStyle name="Normal 672" xfId="1132"/>
    <cellStyle name="Normal 68" xfId="1133"/>
    <cellStyle name="Normal 69" xfId="1134"/>
    <cellStyle name="Normal 7" xfId="1135"/>
    <cellStyle name="Normal 7 2" xfId="1136"/>
    <cellStyle name="Normal 7 3" xfId="1137"/>
    <cellStyle name="Normal 70" xfId="1138"/>
    <cellStyle name="Normal 71" xfId="1139"/>
    <cellStyle name="Normal 72" xfId="1140"/>
    <cellStyle name="Normal 73" xfId="1141"/>
    <cellStyle name="Normal 74" xfId="1142"/>
    <cellStyle name="Normal 75" xfId="1143"/>
    <cellStyle name="Normal 76" xfId="1144"/>
    <cellStyle name="Normal 77" xfId="1145"/>
    <cellStyle name="Normal 78" xfId="1146"/>
    <cellStyle name="Normal 79" xfId="1147"/>
    <cellStyle name="Normal 8" xfId="1148"/>
    <cellStyle name="Normal 8 2" xfId="1149"/>
    <cellStyle name="Normal 8 3" xfId="1150"/>
    <cellStyle name="Normal 80" xfId="1151"/>
    <cellStyle name="Normal 81" xfId="1152"/>
    <cellStyle name="Normal 82" xfId="1153"/>
    <cellStyle name="Normal 83" xfId="1154"/>
    <cellStyle name="Normal 84" xfId="1155"/>
    <cellStyle name="Normal 85" xfId="1156"/>
    <cellStyle name="Normal 86" xfId="1157"/>
    <cellStyle name="Normal 87" xfId="1158"/>
    <cellStyle name="Normal 88" xfId="1159"/>
    <cellStyle name="Normal 89" xfId="1160"/>
    <cellStyle name="Normal 9" xfId="1161"/>
    <cellStyle name="Normal 9 2" xfId="1162"/>
    <cellStyle name="Normal 90" xfId="1163"/>
    <cellStyle name="Normal 91" xfId="1164"/>
    <cellStyle name="Normal 92" xfId="1165"/>
    <cellStyle name="Normal 93" xfId="1166"/>
    <cellStyle name="Normal 94" xfId="1167"/>
    <cellStyle name="Normal 95" xfId="1168"/>
    <cellStyle name="Normal 96" xfId="1169"/>
    <cellStyle name="Normal 97" xfId="1170"/>
    <cellStyle name="Normal 98" xfId="1171"/>
    <cellStyle name="Normal 99" xfId="1172"/>
    <cellStyle name="Normal_Book5" xfId="1173"/>
    <cellStyle name="Note" xfId="1174"/>
    <cellStyle name="Note 2" xfId="1175"/>
    <cellStyle name="Note 2 2" xfId="1176"/>
    <cellStyle name="Note 2 2 2" xfId="1177"/>
    <cellStyle name="Note 2 3" xfId="1178"/>
    <cellStyle name="Note 2 4" xfId="1179"/>
    <cellStyle name="Note 3" xfId="1180"/>
    <cellStyle name="Note 3 2" xfId="1181"/>
    <cellStyle name="Note 3 2 2" xfId="1182"/>
    <cellStyle name="Note 3 3" xfId="1183"/>
    <cellStyle name="Note 4" xfId="1184"/>
    <cellStyle name="Note 4 2" xfId="1185"/>
    <cellStyle name="Note 5" xfId="1186"/>
    <cellStyle name="Output" xfId="1187"/>
    <cellStyle name="Output 2" xfId="1188"/>
    <cellStyle name="Percent" xfId="1189"/>
    <cellStyle name="Percent 2" xfId="1190"/>
    <cellStyle name="Result" xfId="1191"/>
    <cellStyle name="Result2" xfId="1192"/>
    <cellStyle name="rowfield" xfId="1193"/>
    <cellStyle name="rowfield 2" xfId="1194"/>
    <cellStyle name="Style1" xfId="1195"/>
    <cellStyle name="Style1 2" xfId="1196"/>
    <cellStyle name="Style1 3" xfId="1197"/>
    <cellStyle name="Style1 3 2" xfId="1198"/>
    <cellStyle name="Style1 4" xfId="1199"/>
    <cellStyle name="Style1 4 2" xfId="1200"/>
    <cellStyle name="Style1 5" xfId="1201"/>
    <cellStyle name="Style1 5 2" xfId="1202"/>
    <cellStyle name="Style1 6" xfId="1203"/>
    <cellStyle name="Style1 7" xfId="1204"/>
    <cellStyle name="Style1 7 2" xfId="1205"/>
    <cellStyle name="Style1 8" xfId="1206"/>
    <cellStyle name="Style1 8 2" xfId="1207"/>
    <cellStyle name="Style1 8 3" xfId="1208"/>
    <cellStyle name="Style1 9" xfId="1209"/>
    <cellStyle name="Style2" xfId="1210"/>
    <cellStyle name="Style2 10" xfId="1211"/>
    <cellStyle name="Style2 11" xfId="1212"/>
    <cellStyle name="Style2 2" xfId="1213"/>
    <cellStyle name="Style2 3" xfId="1214"/>
    <cellStyle name="Style2 3 2" xfId="1215"/>
    <cellStyle name="Style2 4" xfId="1216"/>
    <cellStyle name="Style2 4 2" xfId="1217"/>
    <cellStyle name="Style2 5" xfId="1218"/>
    <cellStyle name="Style2 5 2" xfId="1219"/>
    <cellStyle name="Style2 6" xfId="1220"/>
    <cellStyle name="Style2 6 2" xfId="1221"/>
    <cellStyle name="Style2 7" xfId="1222"/>
    <cellStyle name="Style2 8" xfId="1223"/>
    <cellStyle name="Style2 8 2" xfId="1224"/>
    <cellStyle name="Style2 9" xfId="1225"/>
    <cellStyle name="Style2 9 2" xfId="1226"/>
    <cellStyle name="Style3" xfId="1227"/>
    <cellStyle name="Style3 10" xfId="1228"/>
    <cellStyle name="Style3 10 2" xfId="1229"/>
    <cellStyle name="Style3 11" xfId="1230"/>
    <cellStyle name="Style3 12" xfId="1231"/>
    <cellStyle name="Style3 13" xfId="1232"/>
    <cellStyle name="Style3 2" xfId="1233"/>
    <cellStyle name="Style3 3" xfId="1234"/>
    <cellStyle name="Style3 3 2" xfId="1235"/>
    <cellStyle name="Style3 4" xfId="1236"/>
    <cellStyle name="Style3 4 2" xfId="1237"/>
    <cellStyle name="Style3 5" xfId="1238"/>
    <cellStyle name="Style3 5 2" xfId="1239"/>
    <cellStyle name="Style3 6" xfId="1240"/>
    <cellStyle name="Style3 6 2" xfId="1241"/>
    <cellStyle name="Style3 7" xfId="1242"/>
    <cellStyle name="Style3 8" xfId="1243"/>
    <cellStyle name="Style3 8 2" xfId="1244"/>
    <cellStyle name="Style3 9" xfId="1245"/>
    <cellStyle name="Style3 9 2" xfId="1246"/>
    <cellStyle name="Style4" xfId="1247"/>
    <cellStyle name="Style4 10" xfId="1248"/>
    <cellStyle name="Style4 11" xfId="1249"/>
    <cellStyle name="Style4 12" xfId="1250"/>
    <cellStyle name="Style4 2" xfId="1251"/>
    <cellStyle name="Style4 3" xfId="1252"/>
    <cellStyle name="Style4 3 2" xfId="1253"/>
    <cellStyle name="Style4 4" xfId="1254"/>
    <cellStyle name="Style4 4 2" xfId="1255"/>
    <cellStyle name="Style4 5" xfId="1256"/>
    <cellStyle name="Style4 5 2" xfId="1257"/>
    <cellStyle name="Style4 6" xfId="1258"/>
    <cellStyle name="Style4 7" xfId="1259"/>
    <cellStyle name="Style4 7 2" xfId="1260"/>
    <cellStyle name="Style4 7 3" xfId="1261"/>
    <cellStyle name="Style4 8" xfId="1262"/>
    <cellStyle name="Style4 8 2" xfId="1263"/>
    <cellStyle name="Style4 9" xfId="1264"/>
    <cellStyle name="Style4 9 2" xfId="1265"/>
    <cellStyle name="Style5" xfId="1266"/>
    <cellStyle name="Style5 10" xfId="1267"/>
    <cellStyle name="Style5 10 2" xfId="1268"/>
    <cellStyle name="Style5 11" xfId="1269"/>
    <cellStyle name="Style5 12" xfId="1270"/>
    <cellStyle name="Style5 2" xfId="1271"/>
    <cellStyle name="Style5 3" xfId="1272"/>
    <cellStyle name="Style5 3 2" xfId="1273"/>
    <cellStyle name="Style5 4" xfId="1274"/>
    <cellStyle name="Style5 4 2" xfId="1275"/>
    <cellStyle name="Style5 5" xfId="1276"/>
    <cellStyle name="Style5 5 2" xfId="1277"/>
    <cellStyle name="Style5 6" xfId="1278"/>
    <cellStyle name="Style5 6 2" xfId="1279"/>
    <cellStyle name="Style5 7" xfId="1280"/>
    <cellStyle name="Style5 8" xfId="1281"/>
    <cellStyle name="Style5 8 2" xfId="1282"/>
    <cellStyle name="Style5 9" xfId="1283"/>
    <cellStyle name="Style5 9 2" xfId="1284"/>
    <cellStyle name="Style6" xfId="1285"/>
    <cellStyle name="Style6 2" xfId="1286"/>
    <cellStyle name="Style6 2 2" xfId="1287"/>
    <cellStyle name="Style6 2 3" xfId="1288"/>
    <cellStyle name="Style6 3" xfId="1289"/>
    <cellStyle name="Style6 3 2" xfId="1290"/>
    <cellStyle name="Style6 3 3" xfId="1291"/>
    <cellStyle name="Style6 4" xfId="1292"/>
    <cellStyle name="Style6 5" xfId="1293"/>
    <cellStyle name="Style6 6" xfId="1294"/>
    <cellStyle name="Style6 7" xfId="1295"/>
    <cellStyle name="Style7" xfId="1296"/>
    <cellStyle name="Style7 2" xfId="1297"/>
    <cellStyle name="Style7 2 2" xfId="1298"/>
    <cellStyle name="Style7 3" xfId="1299"/>
    <cellStyle name="Style7 3 2" xfId="1300"/>
    <cellStyle name="Style7 4" xfId="1301"/>
    <cellStyle name="Style7 5" xfId="1302"/>
    <cellStyle name="Style8" xfId="1303"/>
    <cellStyle name="Style8 2" xfId="1304"/>
    <cellStyle name="Style8 3" xfId="1305"/>
    <cellStyle name="Style9" xfId="1306"/>
    <cellStyle name="Test" xfId="1307"/>
    <cellStyle name="Title" xfId="1308"/>
    <cellStyle name="Total" xfId="1309"/>
    <cellStyle name="Total 2" xfId="1310"/>
    <cellStyle name="Warning Text" xfId="1311"/>
    <cellStyle name="Warning Text 2" xfId="131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28575</xdr:rowOff>
    </xdr:from>
    <xdr:ext cx="685800" cy="657225"/>
    <xdr:sp>
      <xdr:nvSpPr>
        <xdr:cNvPr id="1" name="Picture 3"/>
        <xdr:cNvSpPr>
          <a:spLocks/>
        </xdr:cNvSpPr>
      </xdr:nvSpPr>
      <xdr:spPr>
        <a:xfrm>
          <a:off x="95250" y="28575"/>
          <a:ext cx="685800"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95250</xdr:colOff>
      <xdr:row>0</xdr:row>
      <xdr:rowOff>28575</xdr:rowOff>
    </xdr:from>
    <xdr:to>
      <xdr:col>1</xdr:col>
      <xdr:colOff>285750</xdr:colOff>
      <xdr:row>0</xdr:row>
      <xdr:rowOff>676275</xdr:rowOff>
    </xdr:to>
    <xdr:pic>
      <xdr:nvPicPr>
        <xdr:cNvPr id="2" name="Picture 2"/>
        <xdr:cNvPicPr preferRelativeResize="1">
          <a:picLocks noChangeAspect="0"/>
        </xdr:cNvPicPr>
      </xdr:nvPicPr>
      <xdr:blipFill>
        <a:blip r:embed="rId1"/>
        <a:stretch>
          <a:fillRect/>
        </a:stretch>
      </xdr:blipFill>
      <xdr:spPr>
        <a:xfrm>
          <a:off x="95250" y="28575"/>
          <a:ext cx="7048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1"/>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1"/>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123825</xdr:colOff>
      <xdr:row>0</xdr:row>
      <xdr:rowOff>38100</xdr:rowOff>
    </xdr:from>
    <xdr:ext cx="685800" cy="657225"/>
    <xdr:sp>
      <xdr:nvSpPr>
        <xdr:cNvPr id="2" name="Picture 3"/>
        <xdr:cNvSpPr>
          <a:spLocks/>
        </xdr:cNvSpPr>
      </xdr:nvSpPr>
      <xdr:spPr>
        <a:xfrm>
          <a:off x="123825" y="38100"/>
          <a:ext cx="685800"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3"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123825</xdr:colOff>
      <xdr:row>0</xdr:row>
      <xdr:rowOff>38100</xdr:rowOff>
    </xdr:from>
    <xdr:ext cx="704850" cy="647700"/>
    <xdr:sp>
      <xdr:nvSpPr>
        <xdr:cNvPr id="2"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3"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2.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3.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8.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9.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10.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1:C44"/>
  <sheetViews>
    <sheetView showGridLines="0" tabSelected="1" zoomScalePageLayoutView="0" workbookViewId="0" topLeftCell="A1">
      <pane ySplit="7" topLeftCell="A8" activePane="bottomLeft" state="frozen"/>
      <selection pane="topLeft" activeCell="A1" sqref="A1:D1"/>
      <selection pane="bottomLeft" activeCell="A1" sqref="A1:C1"/>
    </sheetView>
  </sheetViews>
  <sheetFormatPr defaultColWidth="9.140625" defaultRowHeight="15"/>
  <cols>
    <col min="1" max="1" width="7.7109375" style="40" customWidth="1"/>
    <col min="2" max="2" width="5.28125" style="40" customWidth="1"/>
    <col min="3" max="3" width="123.7109375" style="59" customWidth="1"/>
    <col min="4" max="16384" width="9.140625" style="40" customWidth="1"/>
  </cols>
  <sheetData>
    <row r="1" spans="1:3" s="81" customFormat="1" ht="60" customHeight="1">
      <c r="A1" s="181" t="s">
        <v>161</v>
      </c>
      <c r="B1" s="181"/>
      <c r="C1" s="181"/>
    </row>
    <row r="2" spans="1:3" ht="18.75" customHeight="1">
      <c r="A2" s="182" t="s">
        <v>211</v>
      </c>
      <c r="B2" s="182"/>
      <c r="C2" s="182"/>
    </row>
    <row r="3" spans="1:3" ht="15" customHeight="1">
      <c r="A3" s="183" t="s">
        <v>306</v>
      </c>
      <c r="B3" s="183"/>
      <c r="C3" s="183"/>
    </row>
    <row r="4" spans="1:3" ht="15">
      <c r="A4" s="30"/>
      <c r="B4" s="30"/>
      <c r="C4" s="30"/>
    </row>
    <row r="5" spans="1:3" ht="18.75" customHeight="1">
      <c r="A5" s="32" t="s">
        <v>212</v>
      </c>
      <c r="B5" s="32"/>
      <c r="C5" s="32"/>
    </row>
    <row r="6" spans="1:3" ht="15">
      <c r="A6" s="41"/>
      <c r="B6" s="24" t="s">
        <v>92</v>
      </c>
      <c r="C6" s="56"/>
    </row>
    <row r="7" spans="1:3" ht="15" customHeight="1">
      <c r="A7" s="41"/>
      <c r="C7" s="57" t="s">
        <v>123</v>
      </c>
    </row>
    <row r="8" spans="1:2" ht="15">
      <c r="A8" s="41"/>
      <c r="B8" s="23" t="s">
        <v>93</v>
      </c>
    </row>
    <row r="9" spans="1:3" ht="15">
      <c r="A9" s="26"/>
      <c r="B9" s="98">
        <v>1</v>
      </c>
      <c r="C9" s="58" t="s">
        <v>126</v>
      </c>
    </row>
    <row r="10" spans="1:3" ht="15">
      <c r="A10" s="26"/>
      <c r="B10" s="98">
        <v>2</v>
      </c>
      <c r="C10" s="58" t="s">
        <v>137</v>
      </c>
    </row>
    <row r="11" spans="1:3" ht="15">
      <c r="A11" s="26"/>
      <c r="B11" s="98">
        <v>2.1</v>
      </c>
      <c r="C11" s="58" t="s">
        <v>134</v>
      </c>
    </row>
    <row r="12" spans="1:3" ht="15">
      <c r="A12" s="26"/>
      <c r="B12" s="98">
        <v>2.2</v>
      </c>
      <c r="C12" s="58" t="s">
        <v>135</v>
      </c>
    </row>
    <row r="13" spans="1:3" ht="15">
      <c r="A13" s="26"/>
      <c r="B13" s="98">
        <v>2.3</v>
      </c>
      <c r="C13" s="58" t="s">
        <v>136</v>
      </c>
    </row>
    <row r="14" spans="1:3" ht="15">
      <c r="A14" s="26"/>
      <c r="B14" s="98">
        <v>2.4</v>
      </c>
      <c r="C14" s="58" t="s">
        <v>145</v>
      </c>
    </row>
    <row r="15" spans="1:3" ht="15">
      <c r="A15" s="26"/>
      <c r="B15" s="98">
        <v>3</v>
      </c>
      <c r="C15" s="58" t="s">
        <v>129</v>
      </c>
    </row>
    <row r="16" spans="1:3" ht="15">
      <c r="A16" s="26"/>
      <c r="B16" s="98">
        <v>3.1</v>
      </c>
      <c r="C16" s="58" t="s">
        <v>131</v>
      </c>
    </row>
    <row r="17" spans="1:3" ht="15">
      <c r="A17" s="26"/>
      <c r="B17" s="98">
        <v>3.2</v>
      </c>
      <c r="C17" s="58" t="s">
        <v>127</v>
      </c>
    </row>
    <row r="18" spans="1:3" ht="15">
      <c r="A18" s="26"/>
      <c r="B18" s="98">
        <v>3.3</v>
      </c>
      <c r="C18" s="58" t="s">
        <v>128</v>
      </c>
    </row>
    <row r="19" spans="1:3" ht="15">
      <c r="A19" s="26"/>
      <c r="B19" s="98">
        <v>3.4</v>
      </c>
      <c r="C19" s="58" t="s">
        <v>146</v>
      </c>
    </row>
    <row r="20" spans="1:3" ht="15">
      <c r="A20" s="26"/>
      <c r="B20" s="98">
        <v>4</v>
      </c>
      <c r="C20" s="58" t="s">
        <v>130</v>
      </c>
    </row>
    <row r="21" spans="1:3" ht="15">
      <c r="A21" s="26"/>
      <c r="B21" s="98">
        <v>4.1</v>
      </c>
      <c r="C21" s="58" t="s">
        <v>162</v>
      </c>
    </row>
    <row r="22" spans="1:3" ht="15">
      <c r="A22" s="26"/>
      <c r="B22" s="98">
        <v>4.2</v>
      </c>
      <c r="C22" s="58" t="s">
        <v>163</v>
      </c>
    </row>
    <row r="23" spans="1:3" ht="15">
      <c r="A23" s="26"/>
      <c r="B23" s="99">
        <v>5</v>
      </c>
      <c r="C23" s="58" t="s">
        <v>148</v>
      </c>
    </row>
    <row r="24" spans="1:3" ht="15">
      <c r="A24" s="36"/>
      <c r="B24" s="99">
        <v>6</v>
      </c>
      <c r="C24" s="58" t="s">
        <v>170</v>
      </c>
    </row>
    <row r="25" spans="1:3" ht="15">
      <c r="A25" s="26"/>
      <c r="B25" s="98">
        <v>7</v>
      </c>
      <c r="C25" s="58" t="s">
        <v>141</v>
      </c>
    </row>
    <row r="26" spans="1:3" ht="15">
      <c r="A26" s="26"/>
      <c r="B26" s="98">
        <v>8</v>
      </c>
      <c r="C26" s="58" t="s">
        <v>187</v>
      </c>
    </row>
    <row r="27" spans="1:3" ht="15">
      <c r="A27" s="26"/>
      <c r="B27" s="98">
        <v>9</v>
      </c>
      <c r="C27" s="58" t="s">
        <v>213</v>
      </c>
    </row>
    <row r="28" spans="1:3" ht="15">
      <c r="A28" s="26"/>
      <c r="B28" s="1"/>
      <c r="C28" s="177" t="s">
        <v>140</v>
      </c>
    </row>
    <row r="29" spans="1:3" ht="15">
      <c r="A29" s="119"/>
      <c r="B29" s="98">
        <v>10</v>
      </c>
      <c r="C29" s="58" t="s">
        <v>171</v>
      </c>
    </row>
    <row r="30" spans="1:3" ht="15">
      <c r="A30" s="26"/>
      <c r="B30" s="98">
        <v>11</v>
      </c>
      <c r="C30" s="58" t="s">
        <v>142</v>
      </c>
    </row>
    <row r="31" spans="1:3" ht="15">
      <c r="A31" s="26"/>
      <c r="C31" s="177" t="s">
        <v>139</v>
      </c>
    </row>
    <row r="32" spans="2:3" ht="15">
      <c r="B32" s="98">
        <v>12</v>
      </c>
      <c r="C32" s="58" t="s">
        <v>214</v>
      </c>
    </row>
    <row r="33" spans="1:3" ht="15">
      <c r="A33" s="26"/>
      <c r="B33" s="98">
        <v>13</v>
      </c>
      <c r="C33" s="58" t="s">
        <v>215</v>
      </c>
    </row>
    <row r="34" spans="1:3" ht="15">
      <c r="A34" s="84"/>
      <c r="B34" s="100"/>
      <c r="C34" s="85"/>
    </row>
    <row r="35" spans="1:3" ht="15">
      <c r="A35" s="26"/>
      <c r="C35" s="60"/>
    </row>
    <row r="36" spans="2:3" ht="15.75">
      <c r="B36" s="27" t="s">
        <v>97</v>
      </c>
      <c r="C36" s="61"/>
    </row>
    <row r="37" ht="15">
      <c r="B37" s="175" t="s">
        <v>96</v>
      </c>
    </row>
    <row r="38" spans="2:3" ht="15">
      <c r="B38" s="21"/>
      <c r="C38" s="62"/>
    </row>
    <row r="39" spans="2:3" ht="15" customHeight="1">
      <c r="B39" s="176" t="s">
        <v>304</v>
      </c>
      <c r="C39" s="63"/>
    </row>
    <row r="40" spans="2:3" ht="15">
      <c r="B40" s="28"/>
      <c r="C40" s="64"/>
    </row>
    <row r="41" spans="2:3" ht="15">
      <c r="B41" s="179" t="s">
        <v>94</v>
      </c>
      <c r="C41" s="179"/>
    </row>
    <row r="42" spans="2:3" s="25" customFormat="1" ht="12">
      <c r="B42" s="180" t="s">
        <v>95</v>
      </c>
      <c r="C42" s="180"/>
    </row>
    <row r="43" spans="2:3" ht="15">
      <c r="B43" s="22"/>
      <c r="C43" s="65"/>
    </row>
    <row r="44" spans="2:3" ht="15">
      <c r="B44" s="178" t="s">
        <v>204</v>
      </c>
      <c r="C44" s="178"/>
    </row>
  </sheetData>
  <sheetProtection sheet="1"/>
  <mergeCells count="6">
    <mergeCell ref="B44:C44"/>
    <mergeCell ref="B41:C41"/>
    <mergeCell ref="B42:C42"/>
    <mergeCell ref="A1:C1"/>
    <mergeCell ref="A2:C2"/>
    <mergeCell ref="A3:C3"/>
  </mergeCells>
  <hyperlinks>
    <hyperlink ref="B44" r:id="rId1" display="© Commonwealth of Australia 2006"/>
    <hyperlink ref="B40:C40" r:id="rId2" display="More information available from the ABS web site"/>
    <hyperlink ref="B37"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4" location="'Table 2.4'!A1" display="'Table 2.4'!A1"/>
    <hyperlink ref="B15" location="'Table 3'!A1" display="'Table 3'!A1"/>
    <hyperlink ref="B16" location="'Table 3.1'!A1" display="'Table 3.1'!A1"/>
    <hyperlink ref="B17" location="'Table 3.2'!A1" display="'Table 3.2'!A1"/>
    <hyperlink ref="B18" location="'Table 3.3'!A1" display="'Table 3.3'!A1"/>
    <hyperlink ref="B19" location="'Table 3.4'!A1" display="'Table 3.4'!A1"/>
    <hyperlink ref="B20" location="'Table 4'!A1" display="'Table 4'!A1"/>
    <hyperlink ref="B23" location="'Table 5'!A1" display="'Table 5'!A1"/>
    <hyperlink ref="B24" location="'Table 6'!A1" display="'Table 6'!A1"/>
    <hyperlink ref="B25" location="'Table 7'!A1" display="'Table 7'!A1"/>
    <hyperlink ref="B26" location="'Table 8'!A1" display="'Table 8'!A1"/>
    <hyperlink ref="B30" location="'Table 11'!A1" display="'Table 11'!A1"/>
    <hyperlink ref="B32" location="'Table 12'!A1" display="'Table 12'!A1"/>
    <hyperlink ref="B21:B22" location="'Table 4'!A1" display="'Table 4'!A1"/>
    <hyperlink ref="B21" location="'Table 4.1'!A1" display="'Table 4.1'!A1"/>
    <hyperlink ref="B22" location="'Table 4.2'!A1" display="'Table 4.2'!A1"/>
    <hyperlink ref="B33" location="'Table 13'!A1" display="'Table 13'!A1"/>
    <hyperlink ref="B29" location="'Table 10'!A1" display="'Table 10'!A1"/>
    <hyperlink ref="B27" location="'Table 9'!A1" display="'Table 9'!A1"/>
  </hyperlinks>
  <printOptions/>
  <pageMargins left="0.7" right="0.7" top="0.75" bottom="0.75" header="0.3" footer="0.3"/>
  <pageSetup fitToHeight="0" fitToWidth="1" horizontalDpi="600" verticalDpi="600" orientation="portrait" paperSize="9" scale="64" r:id="rId5"/>
  <drawing r:id="rId4"/>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3.1  "&amp;Contents!C16</f>
        <v>Table 3.1  Migrants, Sources of total income, By Sex and Age group–Skilled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10780</v>
      </c>
      <c r="C12" s="148">
        <v>100583</v>
      </c>
      <c r="D12" s="148">
        <v>4914</v>
      </c>
      <c r="E12" s="148">
        <v>180</v>
      </c>
      <c r="F12" s="148">
        <v>3007</v>
      </c>
      <c r="G12" s="148">
        <v>8701</v>
      </c>
      <c r="H12" s="148">
        <v>3086</v>
      </c>
      <c r="I12" s="148">
        <v>15840</v>
      </c>
      <c r="J12" s="148">
        <v>24</v>
      </c>
      <c r="K12" s="148">
        <v>104</v>
      </c>
      <c r="L12" s="148">
        <v>1541</v>
      </c>
      <c r="M12" s="148">
        <v>2385</v>
      </c>
      <c r="N12" s="148">
        <v>11329</v>
      </c>
      <c r="O12" s="148">
        <v>120674</v>
      </c>
      <c r="P12" s="148">
        <v>4974</v>
      </c>
    </row>
    <row r="13" spans="1:16" ht="15" customHeight="1">
      <c r="A13" s="13" t="s">
        <v>54</v>
      </c>
      <c r="B13" s="148">
        <v>45087</v>
      </c>
      <c r="C13" s="148">
        <v>1401738</v>
      </c>
      <c r="D13" s="148">
        <v>25487</v>
      </c>
      <c r="E13" s="148">
        <v>3667</v>
      </c>
      <c r="F13" s="148">
        <v>47660</v>
      </c>
      <c r="G13" s="148">
        <v>7270</v>
      </c>
      <c r="H13" s="148">
        <v>25472</v>
      </c>
      <c r="I13" s="148">
        <v>67061</v>
      </c>
      <c r="J13" s="148">
        <v>52</v>
      </c>
      <c r="K13" s="148">
        <v>840</v>
      </c>
      <c r="L13" s="148">
        <v>6316</v>
      </c>
      <c r="M13" s="148">
        <v>861</v>
      </c>
      <c r="N13" s="148">
        <v>48077</v>
      </c>
      <c r="O13" s="148">
        <v>1522849</v>
      </c>
      <c r="P13" s="148">
        <v>25806</v>
      </c>
    </row>
    <row r="14" spans="1:16" ht="15" customHeight="1">
      <c r="A14" s="13" t="s">
        <v>36</v>
      </c>
      <c r="B14" s="148">
        <v>218243</v>
      </c>
      <c r="C14" s="148">
        <v>15314389</v>
      </c>
      <c r="D14" s="148">
        <v>63087</v>
      </c>
      <c r="E14" s="148">
        <v>41350</v>
      </c>
      <c r="F14" s="148">
        <v>714093</v>
      </c>
      <c r="G14" s="148">
        <v>8804</v>
      </c>
      <c r="H14" s="148">
        <v>154710</v>
      </c>
      <c r="I14" s="148">
        <v>109463</v>
      </c>
      <c r="J14" s="148">
        <v>88</v>
      </c>
      <c r="K14" s="148">
        <v>6356</v>
      </c>
      <c r="L14" s="148">
        <v>52488</v>
      </c>
      <c r="M14" s="148">
        <v>641</v>
      </c>
      <c r="N14" s="148">
        <v>237725</v>
      </c>
      <c r="O14" s="148">
        <v>16190119</v>
      </c>
      <c r="P14" s="148">
        <v>60721</v>
      </c>
    </row>
    <row r="15" spans="1:16" ht="15" customHeight="1">
      <c r="A15" s="13" t="s">
        <v>37</v>
      </c>
      <c r="B15" s="148">
        <v>195168</v>
      </c>
      <c r="C15" s="148">
        <v>19269787</v>
      </c>
      <c r="D15" s="148">
        <v>83849</v>
      </c>
      <c r="E15" s="148">
        <v>37053</v>
      </c>
      <c r="F15" s="148">
        <v>1154681</v>
      </c>
      <c r="G15" s="148">
        <v>11100</v>
      </c>
      <c r="H15" s="148">
        <v>144728</v>
      </c>
      <c r="I15" s="148">
        <v>282773</v>
      </c>
      <c r="J15" s="148">
        <v>66</v>
      </c>
      <c r="K15" s="148">
        <v>10008</v>
      </c>
      <c r="L15" s="148">
        <v>83752</v>
      </c>
      <c r="M15" s="148">
        <v>605</v>
      </c>
      <c r="N15" s="148">
        <v>217326</v>
      </c>
      <c r="O15" s="148">
        <v>20798813</v>
      </c>
      <c r="P15" s="148">
        <v>79083</v>
      </c>
    </row>
    <row r="16" spans="1:16" ht="15" customHeight="1">
      <c r="A16" s="13" t="s">
        <v>38</v>
      </c>
      <c r="B16" s="148">
        <v>87537</v>
      </c>
      <c r="C16" s="148">
        <v>10035340</v>
      </c>
      <c r="D16" s="148">
        <v>88530</v>
      </c>
      <c r="E16" s="148">
        <v>16774</v>
      </c>
      <c r="F16" s="148">
        <v>716038</v>
      </c>
      <c r="G16" s="148">
        <v>17075</v>
      </c>
      <c r="H16" s="148">
        <v>68446</v>
      </c>
      <c r="I16" s="148">
        <v>317404</v>
      </c>
      <c r="J16" s="148">
        <v>67</v>
      </c>
      <c r="K16" s="148">
        <v>8097</v>
      </c>
      <c r="L16" s="148">
        <v>109687</v>
      </c>
      <c r="M16" s="148">
        <v>1340</v>
      </c>
      <c r="N16" s="148">
        <v>102659</v>
      </c>
      <c r="O16" s="148">
        <v>11179507</v>
      </c>
      <c r="P16" s="148">
        <v>80585</v>
      </c>
    </row>
    <row r="17" spans="1:16" s="7" customFormat="1" ht="15" customHeight="1">
      <c r="A17" s="13" t="s">
        <v>55</v>
      </c>
      <c r="B17" s="148">
        <v>18611</v>
      </c>
      <c r="C17" s="148">
        <v>2012367</v>
      </c>
      <c r="D17" s="148">
        <v>77042</v>
      </c>
      <c r="E17" s="148">
        <v>4116</v>
      </c>
      <c r="F17" s="148">
        <v>184086</v>
      </c>
      <c r="G17" s="148">
        <v>15717</v>
      </c>
      <c r="H17" s="148">
        <v>18325</v>
      </c>
      <c r="I17" s="148">
        <v>176372</v>
      </c>
      <c r="J17" s="148">
        <v>302</v>
      </c>
      <c r="K17" s="148">
        <v>4671</v>
      </c>
      <c r="L17" s="148">
        <v>116443</v>
      </c>
      <c r="M17" s="148">
        <v>8388</v>
      </c>
      <c r="N17" s="148">
        <v>25234</v>
      </c>
      <c r="O17" s="148">
        <v>2483924</v>
      </c>
      <c r="P17" s="148">
        <v>63550</v>
      </c>
    </row>
    <row r="18" spans="1:16" ht="15" customHeight="1">
      <c r="A18" s="9" t="s">
        <v>4</v>
      </c>
      <c r="B18" s="149">
        <v>575423</v>
      </c>
      <c r="C18" s="149">
        <v>48135985</v>
      </c>
      <c r="D18" s="149">
        <v>68597</v>
      </c>
      <c r="E18" s="149">
        <v>103134</v>
      </c>
      <c r="F18" s="149">
        <v>2816958</v>
      </c>
      <c r="G18" s="149">
        <v>10818</v>
      </c>
      <c r="H18" s="149">
        <v>414771</v>
      </c>
      <c r="I18" s="149">
        <v>969051</v>
      </c>
      <c r="J18" s="149">
        <v>76</v>
      </c>
      <c r="K18" s="149">
        <v>30077</v>
      </c>
      <c r="L18" s="149">
        <v>370728</v>
      </c>
      <c r="M18" s="149">
        <v>1205</v>
      </c>
      <c r="N18" s="149">
        <v>642352</v>
      </c>
      <c r="O18" s="149">
        <v>52291388</v>
      </c>
      <c r="P18" s="149">
        <v>64807</v>
      </c>
    </row>
    <row r="19" spans="1:16" ht="15" customHeight="1">
      <c r="A19" s="3" t="s">
        <v>44</v>
      </c>
      <c r="B19" s="126"/>
      <c r="C19" s="126"/>
      <c r="D19" s="126"/>
      <c r="E19" s="132"/>
      <c r="F19" s="132"/>
      <c r="G19" s="132"/>
      <c r="H19" s="132"/>
      <c r="I19" s="132"/>
      <c r="J19" s="132"/>
      <c r="K19" s="132"/>
      <c r="L19" s="132"/>
      <c r="M19" s="132"/>
      <c r="N19" s="132"/>
      <c r="O19" s="132"/>
      <c r="P19" s="132"/>
    </row>
    <row r="20" spans="1:16" ht="15" customHeight="1">
      <c r="A20" s="13" t="s">
        <v>133</v>
      </c>
      <c r="B20" s="148">
        <v>11304</v>
      </c>
      <c r="C20" s="148">
        <v>81648</v>
      </c>
      <c r="D20" s="148">
        <v>4848</v>
      </c>
      <c r="E20" s="148">
        <v>93</v>
      </c>
      <c r="F20" s="148">
        <v>1448</v>
      </c>
      <c r="G20" s="148">
        <v>7466</v>
      </c>
      <c r="H20" s="148">
        <v>3149</v>
      </c>
      <c r="I20" s="148">
        <v>12974</v>
      </c>
      <c r="J20" s="148">
        <v>23</v>
      </c>
      <c r="K20" s="148">
        <v>71</v>
      </c>
      <c r="L20" s="148">
        <v>367</v>
      </c>
      <c r="M20" s="148">
        <v>1293</v>
      </c>
      <c r="N20" s="148">
        <v>11708</v>
      </c>
      <c r="O20" s="148">
        <v>96655</v>
      </c>
      <c r="P20" s="148">
        <v>4905</v>
      </c>
    </row>
    <row r="21" spans="1:16" ht="15" customHeight="1">
      <c r="A21" s="13" t="s">
        <v>54</v>
      </c>
      <c r="B21" s="148">
        <v>46024</v>
      </c>
      <c r="C21" s="148">
        <v>1298472</v>
      </c>
      <c r="D21" s="148">
        <v>23183</v>
      </c>
      <c r="E21" s="148">
        <v>1997</v>
      </c>
      <c r="F21" s="148">
        <v>20717</v>
      </c>
      <c r="G21" s="148">
        <v>5123</v>
      </c>
      <c r="H21" s="148">
        <v>27806</v>
      </c>
      <c r="I21" s="148">
        <v>61850</v>
      </c>
      <c r="J21" s="148">
        <v>62</v>
      </c>
      <c r="K21" s="148">
        <v>557</v>
      </c>
      <c r="L21" s="148">
        <v>5855</v>
      </c>
      <c r="M21" s="148">
        <v>1046</v>
      </c>
      <c r="N21" s="148">
        <v>48344</v>
      </c>
      <c r="O21" s="148">
        <v>1386602</v>
      </c>
      <c r="P21" s="148">
        <v>23293</v>
      </c>
    </row>
    <row r="22" spans="1:16" ht="15" customHeight="1">
      <c r="A22" s="13" t="s">
        <v>36</v>
      </c>
      <c r="B22" s="148">
        <v>184477</v>
      </c>
      <c r="C22" s="148">
        <v>10203031</v>
      </c>
      <c r="D22" s="148">
        <v>51120</v>
      </c>
      <c r="E22" s="148">
        <v>16899</v>
      </c>
      <c r="F22" s="148">
        <v>295452</v>
      </c>
      <c r="G22" s="148">
        <v>7597</v>
      </c>
      <c r="H22" s="148">
        <v>139486</v>
      </c>
      <c r="I22" s="148">
        <v>119227</v>
      </c>
      <c r="J22" s="148">
        <v>105</v>
      </c>
      <c r="K22" s="148">
        <v>4137</v>
      </c>
      <c r="L22" s="148">
        <v>23920</v>
      </c>
      <c r="M22" s="148">
        <v>506</v>
      </c>
      <c r="N22" s="148">
        <v>199984</v>
      </c>
      <c r="O22" s="148">
        <v>10644998</v>
      </c>
      <c r="P22" s="148">
        <v>48814</v>
      </c>
    </row>
    <row r="23" spans="1:16" ht="15" customHeight="1">
      <c r="A23" s="13" t="s">
        <v>37</v>
      </c>
      <c r="B23" s="148">
        <v>142080</v>
      </c>
      <c r="C23" s="148">
        <v>9490161</v>
      </c>
      <c r="D23" s="148">
        <v>56651</v>
      </c>
      <c r="E23" s="148">
        <v>18934</v>
      </c>
      <c r="F23" s="148">
        <v>503870</v>
      </c>
      <c r="G23" s="148">
        <v>10340</v>
      </c>
      <c r="H23" s="148">
        <v>116099</v>
      </c>
      <c r="I23" s="148">
        <v>319531</v>
      </c>
      <c r="J23" s="148">
        <v>92</v>
      </c>
      <c r="K23" s="148">
        <v>6930</v>
      </c>
      <c r="L23" s="148">
        <v>46204</v>
      </c>
      <c r="M23" s="148">
        <v>619</v>
      </c>
      <c r="N23" s="148">
        <v>163460</v>
      </c>
      <c r="O23" s="148">
        <v>10358061</v>
      </c>
      <c r="P23" s="148">
        <v>52221</v>
      </c>
    </row>
    <row r="24" spans="1:16" s="7" customFormat="1" ht="15" customHeight="1">
      <c r="A24" s="13" t="s">
        <v>38</v>
      </c>
      <c r="B24" s="148">
        <v>65826</v>
      </c>
      <c r="C24" s="148">
        <v>4568544</v>
      </c>
      <c r="D24" s="148">
        <v>57350</v>
      </c>
      <c r="E24" s="148">
        <v>9004</v>
      </c>
      <c r="F24" s="148">
        <v>257341</v>
      </c>
      <c r="G24" s="148">
        <v>12101</v>
      </c>
      <c r="H24" s="148">
        <v>56476</v>
      </c>
      <c r="I24" s="148">
        <v>289649</v>
      </c>
      <c r="J24" s="148">
        <v>120</v>
      </c>
      <c r="K24" s="148">
        <v>5480</v>
      </c>
      <c r="L24" s="148">
        <v>47360</v>
      </c>
      <c r="M24" s="148">
        <v>1073</v>
      </c>
      <c r="N24" s="148">
        <v>78364</v>
      </c>
      <c r="O24" s="148">
        <v>5165126</v>
      </c>
      <c r="P24" s="148">
        <v>52009</v>
      </c>
    </row>
    <row r="25" spans="1:16" s="7" customFormat="1" ht="15" customHeight="1">
      <c r="A25" s="13" t="s">
        <v>55</v>
      </c>
      <c r="B25" s="148">
        <v>11259</v>
      </c>
      <c r="C25" s="148">
        <v>757086</v>
      </c>
      <c r="D25" s="148">
        <v>55067</v>
      </c>
      <c r="E25" s="148">
        <v>1671</v>
      </c>
      <c r="F25" s="148">
        <v>40673</v>
      </c>
      <c r="G25" s="148">
        <v>11329</v>
      </c>
      <c r="H25" s="148">
        <v>12330</v>
      </c>
      <c r="I25" s="148">
        <v>111066</v>
      </c>
      <c r="J25" s="148">
        <v>597</v>
      </c>
      <c r="K25" s="148">
        <v>2718</v>
      </c>
      <c r="L25" s="148">
        <v>36369</v>
      </c>
      <c r="M25" s="148">
        <v>5128</v>
      </c>
      <c r="N25" s="148">
        <v>15795</v>
      </c>
      <c r="O25" s="148">
        <v>944115</v>
      </c>
      <c r="P25" s="148">
        <v>44476</v>
      </c>
    </row>
    <row r="26" spans="1:16" s="7" customFormat="1" ht="15" customHeight="1">
      <c r="A26" s="9" t="s">
        <v>4</v>
      </c>
      <c r="B26" s="149">
        <v>460982</v>
      </c>
      <c r="C26" s="149">
        <v>26399553</v>
      </c>
      <c r="D26" s="149">
        <v>49314</v>
      </c>
      <c r="E26" s="149">
        <v>48600</v>
      </c>
      <c r="F26" s="149">
        <v>1117973</v>
      </c>
      <c r="G26" s="149">
        <v>9222</v>
      </c>
      <c r="H26" s="149">
        <v>355347</v>
      </c>
      <c r="I26" s="149">
        <v>918569</v>
      </c>
      <c r="J26" s="149">
        <v>99</v>
      </c>
      <c r="K26" s="149">
        <v>19890</v>
      </c>
      <c r="L26" s="149">
        <v>160229</v>
      </c>
      <c r="M26" s="149">
        <v>981</v>
      </c>
      <c r="N26" s="149">
        <v>517648</v>
      </c>
      <c r="O26" s="149">
        <v>28605410</v>
      </c>
      <c r="P26" s="149">
        <v>46139</v>
      </c>
    </row>
    <row r="27" spans="1:16" ht="15" customHeight="1">
      <c r="A27" s="3" t="s">
        <v>195</v>
      </c>
      <c r="B27" s="126"/>
      <c r="C27" s="126"/>
      <c r="D27" s="126"/>
      <c r="E27" s="132"/>
      <c r="F27" s="132"/>
      <c r="G27" s="132"/>
      <c r="H27" s="132"/>
      <c r="I27" s="132"/>
      <c r="J27" s="132"/>
      <c r="K27" s="132"/>
      <c r="L27" s="132"/>
      <c r="M27" s="132"/>
      <c r="N27" s="132"/>
      <c r="O27" s="132"/>
      <c r="P27" s="132"/>
    </row>
    <row r="28" spans="1:16" ht="15" customHeight="1">
      <c r="A28" s="13" t="s">
        <v>133</v>
      </c>
      <c r="B28" s="148">
        <v>22086</v>
      </c>
      <c r="C28" s="148">
        <v>182046</v>
      </c>
      <c r="D28" s="148">
        <v>4884</v>
      </c>
      <c r="E28" s="148">
        <v>272</v>
      </c>
      <c r="F28" s="148">
        <v>4388</v>
      </c>
      <c r="G28" s="148">
        <v>7876</v>
      </c>
      <c r="H28" s="148">
        <v>6235</v>
      </c>
      <c r="I28" s="148">
        <v>29103</v>
      </c>
      <c r="J28" s="148">
        <v>24</v>
      </c>
      <c r="K28" s="148">
        <v>170</v>
      </c>
      <c r="L28" s="148">
        <v>1866</v>
      </c>
      <c r="M28" s="148">
        <v>1984</v>
      </c>
      <c r="N28" s="148">
        <v>23032</v>
      </c>
      <c r="O28" s="148">
        <v>217133</v>
      </c>
      <c r="P28" s="148">
        <v>4933</v>
      </c>
    </row>
    <row r="29" spans="1:16" ht="15" customHeight="1">
      <c r="A29" s="13" t="s">
        <v>54</v>
      </c>
      <c r="B29" s="148">
        <v>91116</v>
      </c>
      <c r="C29" s="148">
        <v>2700141</v>
      </c>
      <c r="D29" s="148">
        <v>24236</v>
      </c>
      <c r="E29" s="148">
        <v>5661</v>
      </c>
      <c r="F29" s="148">
        <v>68160</v>
      </c>
      <c r="G29" s="148">
        <v>6362</v>
      </c>
      <c r="H29" s="148">
        <v>53278</v>
      </c>
      <c r="I29" s="148">
        <v>129263</v>
      </c>
      <c r="J29" s="148">
        <v>57</v>
      </c>
      <c r="K29" s="148">
        <v>1398</v>
      </c>
      <c r="L29" s="148">
        <v>11946</v>
      </c>
      <c r="M29" s="148">
        <v>960</v>
      </c>
      <c r="N29" s="148">
        <v>96427</v>
      </c>
      <c r="O29" s="148">
        <v>2909426</v>
      </c>
      <c r="P29" s="148">
        <v>24482</v>
      </c>
    </row>
    <row r="30" spans="1:16" ht="15" customHeight="1">
      <c r="A30" s="13" t="s">
        <v>36</v>
      </c>
      <c r="B30" s="148">
        <v>402762</v>
      </c>
      <c r="C30" s="148">
        <v>25520583</v>
      </c>
      <c r="D30" s="148">
        <v>57320</v>
      </c>
      <c r="E30" s="148">
        <v>58257</v>
      </c>
      <c r="F30" s="148">
        <v>1010564</v>
      </c>
      <c r="G30" s="148">
        <v>8400</v>
      </c>
      <c r="H30" s="148">
        <v>294230</v>
      </c>
      <c r="I30" s="148">
        <v>227773</v>
      </c>
      <c r="J30" s="148">
        <v>96</v>
      </c>
      <c r="K30" s="148">
        <v>10499</v>
      </c>
      <c r="L30" s="148">
        <v>77037</v>
      </c>
      <c r="M30" s="148">
        <v>590</v>
      </c>
      <c r="N30" s="148">
        <v>437752</v>
      </c>
      <c r="O30" s="148">
        <v>26840018</v>
      </c>
      <c r="P30" s="148">
        <v>55260</v>
      </c>
    </row>
    <row r="31" spans="1:16" ht="15" customHeight="1">
      <c r="A31" s="13" t="s">
        <v>37</v>
      </c>
      <c r="B31" s="148">
        <v>337285</v>
      </c>
      <c r="C31" s="148">
        <v>28763133</v>
      </c>
      <c r="D31" s="148">
        <v>72028</v>
      </c>
      <c r="E31" s="148">
        <v>55981</v>
      </c>
      <c r="F31" s="148">
        <v>1657589</v>
      </c>
      <c r="G31" s="148">
        <v>10846</v>
      </c>
      <c r="H31" s="148">
        <v>260852</v>
      </c>
      <c r="I31" s="148">
        <v>603441</v>
      </c>
      <c r="J31" s="148">
        <v>77</v>
      </c>
      <c r="K31" s="148">
        <v>16944</v>
      </c>
      <c r="L31" s="148">
        <v>129154</v>
      </c>
      <c r="M31" s="148">
        <v>610</v>
      </c>
      <c r="N31" s="148">
        <v>380821</v>
      </c>
      <c r="O31" s="148">
        <v>31161790</v>
      </c>
      <c r="P31" s="148">
        <v>67071</v>
      </c>
    </row>
    <row r="32" spans="1:16" ht="15" customHeight="1">
      <c r="A32" s="13" t="s">
        <v>38</v>
      </c>
      <c r="B32" s="148">
        <v>153374</v>
      </c>
      <c r="C32" s="148">
        <v>14610299</v>
      </c>
      <c r="D32" s="148">
        <v>73863</v>
      </c>
      <c r="E32" s="148">
        <v>25778</v>
      </c>
      <c r="F32" s="148">
        <v>972272</v>
      </c>
      <c r="G32" s="148">
        <v>15000</v>
      </c>
      <c r="H32" s="148">
        <v>124924</v>
      </c>
      <c r="I32" s="148">
        <v>608879</v>
      </c>
      <c r="J32" s="148">
        <v>88</v>
      </c>
      <c r="K32" s="148">
        <v>13570</v>
      </c>
      <c r="L32" s="148">
        <v>157397</v>
      </c>
      <c r="M32" s="148">
        <v>1224</v>
      </c>
      <c r="N32" s="148">
        <v>181024</v>
      </c>
      <c r="O32" s="148">
        <v>16350498</v>
      </c>
      <c r="P32" s="148">
        <v>67019</v>
      </c>
    </row>
    <row r="33" spans="1:16" s="10" customFormat="1" ht="15" customHeight="1">
      <c r="A33" s="13" t="s">
        <v>55</v>
      </c>
      <c r="B33" s="148">
        <v>29871</v>
      </c>
      <c r="C33" s="148">
        <v>2768060</v>
      </c>
      <c r="D33" s="148">
        <v>67400</v>
      </c>
      <c r="E33" s="148">
        <v>5786</v>
      </c>
      <c r="F33" s="148">
        <v>224486</v>
      </c>
      <c r="G33" s="148">
        <v>14439</v>
      </c>
      <c r="H33" s="148">
        <v>30656</v>
      </c>
      <c r="I33" s="148">
        <v>283272</v>
      </c>
      <c r="J33" s="148">
        <v>409</v>
      </c>
      <c r="K33" s="148">
        <v>7390</v>
      </c>
      <c r="L33" s="148">
        <v>153045</v>
      </c>
      <c r="M33" s="148">
        <v>6767</v>
      </c>
      <c r="N33" s="148">
        <v>41033</v>
      </c>
      <c r="O33" s="148">
        <v>3426351</v>
      </c>
      <c r="P33" s="148">
        <v>55232</v>
      </c>
    </row>
    <row r="34" spans="1:16" s="10" customFormat="1" ht="15" customHeight="1">
      <c r="A34" s="8" t="s">
        <v>4</v>
      </c>
      <c r="B34" s="150">
        <v>1036487</v>
      </c>
      <c r="C34" s="150">
        <v>74544028</v>
      </c>
      <c r="D34" s="150">
        <v>59304</v>
      </c>
      <c r="E34" s="150">
        <v>151737</v>
      </c>
      <c r="F34" s="150">
        <v>3935855</v>
      </c>
      <c r="G34" s="150">
        <v>10256</v>
      </c>
      <c r="H34" s="150">
        <v>770176</v>
      </c>
      <c r="I34" s="150">
        <v>1889323</v>
      </c>
      <c r="J34" s="150">
        <v>87</v>
      </c>
      <c r="K34" s="150">
        <v>49972</v>
      </c>
      <c r="L34" s="150">
        <v>533461</v>
      </c>
      <c r="M34" s="150">
        <v>1096</v>
      </c>
      <c r="N34" s="150">
        <v>1160089</v>
      </c>
      <c r="O34" s="150">
        <v>80906277</v>
      </c>
      <c r="P34" s="150">
        <v>55904</v>
      </c>
    </row>
    <row r="36" ht="15" customHeight="1">
      <c r="A36" s="5" t="s">
        <v>143</v>
      </c>
    </row>
    <row r="37" ht="15" customHeight="1">
      <c r="A37" s="5" t="s">
        <v>182</v>
      </c>
    </row>
    <row r="38" ht="15" customHeight="1">
      <c r="A38" s="5" t="s">
        <v>178</v>
      </c>
    </row>
    <row r="39" ht="15" customHeight="1">
      <c r="A39" s="5" t="s">
        <v>196</v>
      </c>
    </row>
    <row r="40" ht="15" customHeight="1">
      <c r="A40" s="122" t="s">
        <v>216</v>
      </c>
    </row>
    <row r="41" ht="15" customHeight="1">
      <c r="A41" s="12" t="s">
        <v>125</v>
      </c>
    </row>
    <row r="43" spans="1:2" ht="15" customHeight="1">
      <c r="A43" s="111" t="s">
        <v>204</v>
      </c>
      <c r="B43" s="111"/>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xl/worksheets/sheet11.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3.2  "&amp;Contents!C17</f>
        <v>Table 3.2  Migrants, Sources of total income, By Sex and Age group–Family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2698</v>
      </c>
      <c r="C12" s="148">
        <v>26098</v>
      </c>
      <c r="D12" s="148">
        <v>5692</v>
      </c>
      <c r="E12" s="148">
        <v>66</v>
      </c>
      <c r="F12" s="148">
        <v>789</v>
      </c>
      <c r="G12" s="148">
        <v>9487</v>
      </c>
      <c r="H12" s="148">
        <v>603</v>
      </c>
      <c r="I12" s="148">
        <v>1942</v>
      </c>
      <c r="J12" s="148">
        <v>19</v>
      </c>
      <c r="K12" s="148">
        <v>22</v>
      </c>
      <c r="L12" s="148">
        <v>55</v>
      </c>
      <c r="M12" s="148">
        <v>1698</v>
      </c>
      <c r="N12" s="148">
        <v>2821</v>
      </c>
      <c r="O12" s="148">
        <v>28984</v>
      </c>
      <c r="P12" s="148">
        <v>5741</v>
      </c>
    </row>
    <row r="13" spans="1:16" ht="15" customHeight="1">
      <c r="A13" s="13" t="s">
        <v>54</v>
      </c>
      <c r="B13" s="148">
        <v>17392</v>
      </c>
      <c r="C13" s="148">
        <v>513485</v>
      </c>
      <c r="D13" s="148">
        <v>25988</v>
      </c>
      <c r="E13" s="148">
        <v>2303</v>
      </c>
      <c r="F13" s="148">
        <v>40789</v>
      </c>
      <c r="G13" s="148">
        <v>14716</v>
      </c>
      <c r="H13" s="148">
        <v>7395</v>
      </c>
      <c r="I13" s="148">
        <v>8529</v>
      </c>
      <c r="J13" s="148">
        <v>31</v>
      </c>
      <c r="K13" s="148">
        <v>229</v>
      </c>
      <c r="L13" s="148">
        <v>1787</v>
      </c>
      <c r="M13" s="148">
        <v>1245</v>
      </c>
      <c r="N13" s="148">
        <v>19002</v>
      </c>
      <c r="O13" s="148">
        <v>564314</v>
      </c>
      <c r="P13" s="148">
        <v>26106</v>
      </c>
    </row>
    <row r="14" spans="1:16" ht="15" customHeight="1">
      <c r="A14" s="13" t="s">
        <v>36</v>
      </c>
      <c r="B14" s="148">
        <v>63427</v>
      </c>
      <c r="C14" s="148">
        <v>3430398</v>
      </c>
      <c r="D14" s="148">
        <v>49879</v>
      </c>
      <c r="E14" s="148">
        <v>15356</v>
      </c>
      <c r="F14" s="148">
        <v>302794</v>
      </c>
      <c r="G14" s="148">
        <v>15834</v>
      </c>
      <c r="H14" s="148">
        <v>37458</v>
      </c>
      <c r="I14" s="148">
        <v>39572</v>
      </c>
      <c r="J14" s="148">
        <v>45</v>
      </c>
      <c r="K14" s="148">
        <v>1623</v>
      </c>
      <c r="L14" s="148">
        <v>14235</v>
      </c>
      <c r="M14" s="148">
        <v>1197</v>
      </c>
      <c r="N14" s="148">
        <v>73052</v>
      </c>
      <c r="O14" s="148">
        <v>3786576</v>
      </c>
      <c r="P14" s="148">
        <v>46880</v>
      </c>
    </row>
    <row r="15" spans="1:16" ht="15" customHeight="1">
      <c r="A15" s="13" t="s">
        <v>37</v>
      </c>
      <c r="B15" s="148">
        <v>57329</v>
      </c>
      <c r="C15" s="148">
        <v>4601515</v>
      </c>
      <c r="D15" s="148">
        <v>65811</v>
      </c>
      <c r="E15" s="148">
        <v>13995</v>
      </c>
      <c r="F15" s="148">
        <v>398652</v>
      </c>
      <c r="G15" s="148">
        <v>17463</v>
      </c>
      <c r="H15" s="148">
        <v>36904</v>
      </c>
      <c r="I15" s="148">
        <v>134382</v>
      </c>
      <c r="J15" s="148">
        <v>56</v>
      </c>
      <c r="K15" s="148">
        <v>3124</v>
      </c>
      <c r="L15" s="148">
        <v>36577</v>
      </c>
      <c r="M15" s="148">
        <v>808</v>
      </c>
      <c r="N15" s="148">
        <v>67587</v>
      </c>
      <c r="O15" s="148">
        <v>5170858</v>
      </c>
      <c r="P15" s="148">
        <v>60281</v>
      </c>
    </row>
    <row r="16" spans="1:16" ht="15" customHeight="1">
      <c r="A16" s="13" t="s">
        <v>38</v>
      </c>
      <c r="B16" s="148">
        <v>23416</v>
      </c>
      <c r="C16" s="148">
        <v>1893249</v>
      </c>
      <c r="D16" s="148">
        <v>60214</v>
      </c>
      <c r="E16" s="148">
        <v>6209</v>
      </c>
      <c r="F16" s="148">
        <v>202004</v>
      </c>
      <c r="G16" s="148">
        <v>19792</v>
      </c>
      <c r="H16" s="148">
        <v>15759</v>
      </c>
      <c r="I16" s="148">
        <v>81685</v>
      </c>
      <c r="J16" s="148">
        <v>95</v>
      </c>
      <c r="K16" s="148">
        <v>2023</v>
      </c>
      <c r="L16" s="148">
        <v>25125</v>
      </c>
      <c r="M16" s="148">
        <v>1573</v>
      </c>
      <c r="N16" s="148">
        <v>28952</v>
      </c>
      <c r="O16" s="148">
        <v>2200786</v>
      </c>
      <c r="P16" s="148">
        <v>53996</v>
      </c>
    </row>
    <row r="17" spans="1:16" s="7" customFormat="1" ht="15" customHeight="1">
      <c r="A17" s="13" t="s">
        <v>55</v>
      </c>
      <c r="B17" s="148">
        <v>11759</v>
      </c>
      <c r="C17" s="148">
        <v>606207</v>
      </c>
      <c r="D17" s="148">
        <v>37500</v>
      </c>
      <c r="E17" s="148">
        <v>3429</v>
      </c>
      <c r="F17" s="148">
        <v>76482</v>
      </c>
      <c r="G17" s="148">
        <v>16505</v>
      </c>
      <c r="H17" s="148">
        <v>14594</v>
      </c>
      <c r="I17" s="148">
        <v>116470</v>
      </c>
      <c r="J17" s="148">
        <v>707</v>
      </c>
      <c r="K17" s="148">
        <v>5551</v>
      </c>
      <c r="L17" s="148">
        <v>162168</v>
      </c>
      <c r="M17" s="148">
        <v>19425</v>
      </c>
      <c r="N17" s="148">
        <v>21272</v>
      </c>
      <c r="O17" s="148">
        <v>960832</v>
      </c>
      <c r="P17" s="148">
        <v>30000</v>
      </c>
    </row>
    <row r="18" spans="1:16" s="7" customFormat="1" ht="15" customHeight="1">
      <c r="A18" s="9" t="s">
        <v>4</v>
      </c>
      <c r="B18" s="149">
        <v>176022</v>
      </c>
      <c r="C18" s="149">
        <v>11065262</v>
      </c>
      <c r="D18" s="149">
        <v>51176</v>
      </c>
      <c r="E18" s="149">
        <v>41355</v>
      </c>
      <c r="F18" s="149">
        <v>1019635</v>
      </c>
      <c r="G18" s="149">
        <v>16952</v>
      </c>
      <c r="H18" s="149">
        <v>112710</v>
      </c>
      <c r="I18" s="149">
        <v>380620</v>
      </c>
      <c r="J18" s="149">
        <v>67</v>
      </c>
      <c r="K18" s="149">
        <v>12579</v>
      </c>
      <c r="L18" s="149">
        <v>239544</v>
      </c>
      <c r="M18" s="149">
        <v>6837</v>
      </c>
      <c r="N18" s="149">
        <v>212691</v>
      </c>
      <c r="O18" s="149">
        <v>12706237</v>
      </c>
      <c r="P18" s="149">
        <v>46782</v>
      </c>
    </row>
    <row r="19" spans="1:16" ht="15" customHeight="1">
      <c r="A19" s="3" t="s">
        <v>44</v>
      </c>
      <c r="B19" s="126"/>
      <c r="C19" s="126"/>
      <c r="D19" s="126"/>
      <c r="E19" s="132"/>
      <c r="F19" s="132"/>
      <c r="G19" s="132"/>
      <c r="H19" s="132"/>
      <c r="I19" s="132"/>
      <c r="J19" s="132"/>
      <c r="K19" s="132"/>
      <c r="L19" s="132"/>
      <c r="M19" s="132"/>
      <c r="N19" s="132"/>
      <c r="O19" s="132"/>
      <c r="P19" s="132"/>
    </row>
    <row r="20" spans="1:16" ht="15" customHeight="1">
      <c r="A20" s="13" t="s">
        <v>133</v>
      </c>
      <c r="B20" s="148">
        <v>2832</v>
      </c>
      <c r="C20" s="148">
        <v>22982</v>
      </c>
      <c r="D20" s="148">
        <v>5432</v>
      </c>
      <c r="E20" s="148">
        <v>28</v>
      </c>
      <c r="F20" s="148">
        <v>429</v>
      </c>
      <c r="G20" s="148">
        <v>14440</v>
      </c>
      <c r="H20" s="148">
        <v>707</v>
      </c>
      <c r="I20" s="148">
        <v>1123</v>
      </c>
      <c r="J20" s="148">
        <v>20</v>
      </c>
      <c r="K20" s="148">
        <v>13</v>
      </c>
      <c r="L20" s="148">
        <v>168</v>
      </c>
      <c r="M20" s="148">
        <v>7874</v>
      </c>
      <c r="N20" s="148">
        <v>2934</v>
      </c>
      <c r="O20" s="148">
        <v>24716</v>
      </c>
      <c r="P20" s="148">
        <v>5435</v>
      </c>
    </row>
    <row r="21" spans="1:16" ht="15" customHeight="1">
      <c r="A21" s="13" t="s">
        <v>54</v>
      </c>
      <c r="B21" s="148">
        <v>24093</v>
      </c>
      <c r="C21" s="148">
        <v>621917</v>
      </c>
      <c r="D21" s="148">
        <v>22177</v>
      </c>
      <c r="E21" s="148">
        <v>1645</v>
      </c>
      <c r="F21" s="148">
        <v>22723</v>
      </c>
      <c r="G21" s="148">
        <v>9583</v>
      </c>
      <c r="H21" s="148">
        <v>11527</v>
      </c>
      <c r="I21" s="148">
        <v>20333</v>
      </c>
      <c r="J21" s="148">
        <v>39</v>
      </c>
      <c r="K21" s="148">
        <v>248</v>
      </c>
      <c r="L21" s="148">
        <v>1565</v>
      </c>
      <c r="M21" s="148">
        <v>1923</v>
      </c>
      <c r="N21" s="148">
        <v>25786</v>
      </c>
      <c r="O21" s="148">
        <v>666269</v>
      </c>
      <c r="P21" s="148">
        <v>22014</v>
      </c>
    </row>
    <row r="22" spans="1:16" ht="15" customHeight="1">
      <c r="A22" s="13" t="s">
        <v>36</v>
      </c>
      <c r="B22" s="148">
        <v>118867</v>
      </c>
      <c r="C22" s="148">
        <v>4703267</v>
      </c>
      <c r="D22" s="148">
        <v>35972</v>
      </c>
      <c r="E22" s="148">
        <v>15059</v>
      </c>
      <c r="F22" s="148">
        <v>236340</v>
      </c>
      <c r="G22" s="148">
        <v>9787</v>
      </c>
      <c r="H22" s="148">
        <v>78755</v>
      </c>
      <c r="I22" s="148">
        <v>178083</v>
      </c>
      <c r="J22" s="148">
        <v>67</v>
      </c>
      <c r="K22" s="148">
        <v>2660</v>
      </c>
      <c r="L22" s="148">
        <v>18895</v>
      </c>
      <c r="M22" s="148">
        <v>1095</v>
      </c>
      <c r="N22" s="148">
        <v>134407</v>
      </c>
      <c r="O22" s="148">
        <v>5136252</v>
      </c>
      <c r="P22" s="148">
        <v>33910</v>
      </c>
    </row>
    <row r="23" spans="1:16" ht="15" customHeight="1">
      <c r="A23" s="13" t="s">
        <v>37</v>
      </c>
      <c r="B23" s="148">
        <v>78877</v>
      </c>
      <c r="C23" s="148">
        <v>3697249</v>
      </c>
      <c r="D23" s="148">
        <v>39731</v>
      </c>
      <c r="E23" s="148">
        <v>13498</v>
      </c>
      <c r="F23" s="148">
        <v>277664</v>
      </c>
      <c r="G23" s="148">
        <v>11465</v>
      </c>
      <c r="H23" s="148">
        <v>59301</v>
      </c>
      <c r="I23" s="148">
        <v>284373</v>
      </c>
      <c r="J23" s="148">
        <v>107</v>
      </c>
      <c r="K23" s="148">
        <v>3694</v>
      </c>
      <c r="L23" s="148">
        <v>25965</v>
      </c>
      <c r="M23" s="148">
        <v>740</v>
      </c>
      <c r="N23" s="148">
        <v>94764</v>
      </c>
      <c r="O23" s="148">
        <v>4285680</v>
      </c>
      <c r="P23" s="148">
        <v>36488</v>
      </c>
    </row>
    <row r="24" spans="1:16" ht="15" customHeight="1">
      <c r="A24" s="13" t="s">
        <v>38</v>
      </c>
      <c r="B24" s="148">
        <v>30945</v>
      </c>
      <c r="C24" s="148">
        <v>1419570</v>
      </c>
      <c r="D24" s="148">
        <v>38532</v>
      </c>
      <c r="E24" s="148">
        <v>5950</v>
      </c>
      <c r="F24" s="148">
        <v>116502</v>
      </c>
      <c r="G24" s="148">
        <v>13994</v>
      </c>
      <c r="H24" s="148">
        <v>23561</v>
      </c>
      <c r="I24" s="148">
        <v>121319</v>
      </c>
      <c r="J24" s="148">
        <v>183</v>
      </c>
      <c r="K24" s="148">
        <v>2152</v>
      </c>
      <c r="L24" s="148">
        <v>17110</v>
      </c>
      <c r="M24" s="148">
        <v>1303</v>
      </c>
      <c r="N24" s="148">
        <v>38297</v>
      </c>
      <c r="O24" s="148">
        <v>1675326</v>
      </c>
      <c r="P24" s="148">
        <v>34712</v>
      </c>
    </row>
    <row r="25" spans="1:16" s="7" customFormat="1" ht="15" customHeight="1">
      <c r="A25" s="13" t="s">
        <v>55</v>
      </c>
      <c r="B25" s="148">
        <v>14077</v>
      </c>
      <c r="C25" s="148">
        <v>497375</v>
      </c>
      <c r="D25" s="148">
        <v>28278</v>
      </c>
      <c r="E25" s="148">
        <v>2716</v>
      </c>
      <c r="F25" s="148">
        <v>45104</v>
      </c>
      <c r="G25" s="148">
        <v>13688</v>
      </c>
      <c r="H25" s="148">
        <v>18582</v>
      </c>
      <c r="I25" s="148">
        <v>163081</v>
      </c>
      <c r="J25" s="148">
        <v>1104</v>
      </c>
      <c r="K25" s="148">
        <v>5353</v>
      </c>
      <c r="L25" s="148">
        <v>90788</v>
      </c>
      <c r="M25" s="148">
        <v>10200</v>
      </c>
      <c r="N25" s="148">
        <v>25205</v>
      </c>
      <c r="O25" s="148">
        <v>796505</v>
      </c>
      <c r="P25" s="148">
        <v>21792</v>
      </c>
    </row>
    <row r="26" spans="1:16" s="7" customFormat="1" ht="15" customHeight="1">
      <c r="A26" s="9" t="s">
        <v>4</v>
      </c>
      <c r="B26" s="149">
        <v>269694</v>
      </c>
      <c r="C26" s="149">
        <v>10963394</v>
      </c>
      <c r="D26" s="149">
        <v>35179</v>
      </c>
      <c r="E26" s="149">
        <v>38895</v>
      </c>
      <c r="F26" s="149">
        <v>698081</v>
      </c>
      <c r="G26" s="149">
        <v>11262</v>
      </c>
      <c r="H26" s="149">
        <v>192433</v>
      </c>
      <c r="I26" s="149">
        <v>767920</v>
      </c>
      <c r="J26" s="149">
        <v>101</v>
      </c>
      <c r="K26" s="149">
        <v>14119</v>
      </c>
      <c r="L26" s="149">
        <v>154564</v>
      </c>
      <c r="M26" s="149">
        <v>3750</v>
      </c>
      <c r="N26" s="149">
        <v>321384</v>
      </c>
      <c r="O26" s="149">
        <v>12585019</v>
      </c>
      <c r="P26" s="149">
        <v>32097</v>
      </c>
    </row>
    <row r="27" spans="1:16" ht="15" customHeight="1">
      <c r="A27" s="3" t="s">
        <v>195</v>
      </c>
      <c r="B27" s="103"/>
      <c r="C27" s="103"/>
      <c r="D27" s="103"/>
      <c r="E27" s="103"/>
      <c r="F27" s="103"/>
      <c r="G27" s="103"/>
      <c r="H27" s="103"/>
      <c r="I27" s="103"/>
      <c r="J27" s="103"/>
      <c r="K27" s="103"/>
      <c r="L27" s="103"/>
      <c r="M27" s="103"/>
      <c r="N27" s="103"/>
      <c r="O27" s="103"/>
      <c r="P27" s="103"/>
    </row>
    <row r="28" spans="1:16" ht="15" customHeight="1">
      <c r="A28" s="13" t="s">
        <v>133</v>
      </c>
      <c r="B28" s="148">
        <v>5530</v>
      </c>
      <c r="C28" s="148">
        <v>49206</v>
      </c>
      <c r="D28" s="148">
        <v>5549</v>
      </c>
      <c r="E28" s="148">
        <v>94</v>
      </c>
      <c r="F28" s="148">
        <v>1188</v>
      </c>
      <c r="G28" s="148">
        <v>11864</v>
      </c>
      <c r="H28" s="148">
        <v>1305</v>
      </c>
      <c r="I28" s="148">
        <v>3128</v>
      </c>
      <c r="J28" s="148">
        <v>19</v>
      </c>
      <c r="K28" s="148">
        <v>33</v>
      </c>
      <c r="L28" s="148">
        <v>222</v>
      </c>
      <c r="M28" s="148">
        <v>3000</v>
      </c>
      <c r="N28" s="148">
        <v>5752</v>
      </c>
      <c r="O28" s="148">
        <v>53820</v>
      </c>
      <c r="P28" s="148">
        <v>5591</v>
      </c>
    </row>
    <row r="29" spans="1:16" ht="15" customHeight="1">
      <c r="A29" s="13" t="s">
        <v>54</v>
      </c>
      <c r="B29" s="148">
        <v>41500</v>
      </c>
      <c r="C29" s="148">
        <v>1135633</v>
      </c>
      <c r="D29" s="148">
        <v>23623</v>
      </c>
      <c r="E29" s="148">
        <v>3946</v>
      </c>
      <c r="F29" s="148">
        <v>63445</v>
      </c>
      <c r="G29" s="148">
        <v>12583</v>
      </c>
      <c r="H29" s="148">
        <v>18923</v>
      </c>
      <c r="I29" s="148">
        <v>28711</v>
      </c>
      <c r="J29" s="148">
        <v>36</v>
      </c>
      <c r="K29" s="148">
        <v>477</v>
      </c>
      <c r="L29" s="148">
        <v>3299</v>
      </c>
      <c r="M29" s="148">
        <v>1507</v>
      </c>
      <c r="N29" s="148">
        <v>44799</v>
      </c>
      <c r="O29" s="148">
        <v>1230932</v>
      </c>
      <c r="P29" s="148">
        <v>23597</v>
      </c>
    </row>
    <row r="30" spans="1:16" ht="15" customHeight="1">
      <c r="A30" s="13" t="s">
        <v>36</v>
      </c>
      <c r="B30" s="148">
        <v>182333</v>
      </c>
      <c r="C30" s="148">
        <v>8135292</v>
      </c>
      <c r="D30" s="148">
        <v>40503</v>
      </c>
      <c r="E30" s="148">
        <v>30424</v>
      </c>
      <c r="F30" s="148">
        <v>539185</v>
      </c>
      <c r="G30" s="148">
        <v>12522</v>
      </c>
      <c r="H30" s="148">
        <v>116227</v>
      </c>
      <c r="I30" s="148">
        <v>217421</v>
      </c>
      <c r="J30" s="148">
        <v>59</v>
      </c>
      <c r="K30" s="148">
        <v>4282</v>
      </c>
      <c r="L30" s="148">
        <v>33165</v>
      </c>
      <c r="M30" s="148">
        <v>1136</v>
      </c>
      <c r="N30" s="148">
        <v>207504</v>
      </c>
      <c r="O30" s="148">
        <v>8924884</v>
      </c>
      <c r="P30" s="148">
        <v>38226</v>
      </c>
    </row>
    <row r="31" spans="1:16" ht="15" customHeight="1">
      <c r="A31" s="13" t="s">
        <v>37</v>
      </c>
      <c r="B31" s="148">
        <v>136215</v>
      </c>
      <c r="C31" s="148">
        <v>8296673</v>
      </c>
      <c r="D31" s="148">
        <v>49229</v>
      </c>
      <c r="E31" s="148">
        <v>27490</v>
      </c>
      <c r="F31" s="148">
        <v>675517</v>
      </c>
      <c r="G31" s="148">
        <v>14339</v>
      </c>
      <c r="H31" s="148">
        <v>96214</v>
      </c>
      <c r="I31" s="148">
        <v>419509</v>
      </c>
      <c r="J31" s="148">
        <v>84</v>
      </c>
      <c r="K31" s="148">
        <v>6816</v>
      </c>
      <c r="L31" s="148">
        <v>62644</v>
      </c>
      <c r="M31" s="148">
        <v>762</v>
      </c>
      <c r="N31" s="148">
        <v>162364</v>
      </c>
      <c r="O31" s="148">
        <v>9454628</v>
      </c>
      <c r="P31" s="148">
        <v>45159</v>
      </c>
    </row>
    <row r="32" spans="1:16" ht="15" customHeight="1">
      <c r="A32" s="13" t="s">
        <v>38</v>
      </c>
      <c r="B32" s="148">
        <v>54363</v>
      </c>
      <c r="C32" s="148">
        <v>3313887</v>
      </c>
      <c r="D32" s="148">
        <v>46177</v>
      </c>
      <c r="E32" s="148">
        <v>12162</v>
      </c>
      <c r="F32" s="148">
        <v>317889</v>
      </c>
      <c r="G32" s="148">
        <v>16659</v>
      </c>
      <c r="H32" s="148">
        <v>39316</v>
      </c>
      <c r="I32" s="148">
        <v>202264</v>
      </c>
      <c r="J32" s="148">
        <v>143</v>
      </c>
      <c r="K32" s="148">
        <v>4183</v>
      </c>
      <c r="L32" s="148">
        <v>42608</v>
      </c>
      <c r="M32" s="148">
        <v>1419</v>
      </c>
      <c r="N32" s="148">
        <v>67254</v>
      </c>
      <c r="O32" s="148">
        <v>3876461</v>
      </c>
      <c r="P32" s="148">
        <v>41629</v>
      </c>
    </row>
    <row r="33" spans="1:16" ht="15" customHeight="1">
      <c r="A33" s="13" t="s">
        <v>55</v>
      </c>
      <c r="B33" s="148">
        <v>25842</v>
      </c>
      <c r="C33" s="148">
        <v>1102922</v>
      </c>
      <c r="D33" s="148">
        <v>32123</v>
      </c>
      <c r="E33" s="148">
        <v>6150</v>
      </c>
      <c r="F33" s="148">
        <v>121437</v>
      </c>
      <c r="G33" s="148">
        <v>15182</v>
      </c>
      <c r="H33" s="148">
        <v>33182</v>
      </c>
      <c r="I33" s="148">
        <v>278926</v>
      </c>
      <c r="J33" s="148">
        <v>903</v>
      </c>
      <c r="K33" s="148">
        <v>10906</v>
      </c>
      <c r="L33" s="148">
        <v>252460</v>
      </c>
      <c r="M33" s="148">
        <v>13895</v>
      </c>
      <c r="N33" s="148">
        <v>46480</v>
      </c>
      <c r="O33" s="148">
        <v>1755770</v>
      </c>
      <c r="P33" s="148">
        <v>25176</v>
      </c>
    </row>
    <row r="34" spans="1:16" s="10" customFormat="1" ht="15" customHeight="1">
      <c r="A34" s="8" t="s">
        <v>4</v>
      </c>
      <c r="B34" s="150">
        <v>445781</v>
      </c>
      <c r="C34" s="150">
        <v>22028690</v>
      </c>
      <c r="D34" s="150">
        <v>40747</v>
      </c>
      <c r="E34" s="150">
        <v>80263</v>
      </c>
      <c r="F34" s="150">
        <v>1718995</v>
      </c>
      <c r="G34" s="150">
        <v>14039</v>
      </c>
      <c r="H34" s="150">
        <v>305182</v>
      </c>
      <c r="I34" s="150">
        <v>1149065</v>
      </c>
      <c r="J34" s="150">
        <v>87</v>
      </c>
      <c r="K34" s="150">
        <v>26697</v>
      </c>
      <c r="L34" s="150">
        <v>393956</v>
      </c>
      <c r="M34" s="150">
        <v>4775</v>
      </c>
      <c r="N34" s="150">
        <v>534150</v>
      </c>
      <c r="O34" s="150">
        <v>25293182</v>
      </c>
      <c r="P34" s="150">
        <v>37413</v>
      </c>
    </row>
    <row r="36" ht="15" customHeight="1">
      <c r="A36" s="5" t="s">
        <v>143</v>
      </c>
    </row>
    <row r="37" ht="15" customHeight="1">
      <c r="A37" s="5" t="s">
        <v>182</v>
      </c>
    </row>
    <row r="38" ht="15" customHeight="1">
      <c r="A38" s="5" t="s">
        <v>178</v>
      </c>
    </row>
    <row r="39" ht="15" customHeight="1">
      <c r="A39" s="5" t="s">
        <v>196</v>
      </c>
    </row>
    <row r="40" ht="15" customHeight="1">
      <c r="A40" s="5" t="s">
        <v>216</v>
      </c>
    </row>
    <row r="41" ht="15" customHeight="1">
      <c r="A41" s="12" t="s">
        <v>125</v>
      </c>
    </row>
    <row r="43" ht="15" customHeight="1">
      <c r="A43" s="111" t="s">
        <v>204</v>
      </c>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3.3  "&amp;Contents!C18</f>
        <v>Table 3.3  Migrants, Sources of total income, By Sex and Age group–Humanitarian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1771</v>
      </c>
      <c r="C12" s="148">
        <v>15322</v>
      </c>
      <c r="D12" s="148">
        <v>5268</v>
      </c>
      <c r="E12" s="148">
        <v>69</v>
      </c>
      <c r="F12" s="148">
        <v>1194</v>
      </c>
      <c r="G12" s="148">
        <v>14819</v>
      </c>
      <c r="H12" s="148">
        <v>256</v>
      </c>
      <c r="I12" s="148">
        <v>1591</v>
      </c>
      <c r="J12" s="148">
        <v>11</v>
      </c>
      <c r="K12" s="172"/>
      <c r="L12" s="172"/>
      <c r="M12" s="172"/>
      <c r="N12" s="148">
        <v>1838</v>
      </c>
      <c r="O12" s="148">
        <v>18342</v>
      </c>
      <c r="P12" s="148">
        <v>5486</v>
      </c>
    </row>
    <row r="13" spans="1:16" ht="15" customHeight="1">
      <c r="A13" s="13" t="s">
        <v>54</v>
      </c>
      <c r="B13" s="148">
        <v>11286</v>
      </c>
      <c r="C13" s="148">
        <v>301521</v>
      </c>
      <c r="D13" s="148">
        <v>22360</v>
      </c>
      <c r="E13" s="148">
        <v>2324</v>
      </c>
      <c r="F13" s="148">
        <v>43758</v>
      </c>
      <c r="G13" s="148">
        <v>16740</v>
      </c>
      <c r="H13" s="148">
        <v>3689</v>
      </c>
      <c r="I13" s="148">
        <v>1224</v>
      </c>
      <c r="J13" s="148">
        <v>27</v>
      </c>
      <c r="K13" s="148">
        <v>220</v>
      </c>
      <c r="L13" s="148">
        <v>868</v>
      </c>
      <c r="M13" s="148">
        <v>96</v>
      </c>
      <c r="N13" s="148">
        <v>12770</v>
      </c>
      <c r="O13" s="148">
        <v>347353</v>
      </c>
      <c r="P13" s="148">
        <v>23533</v>
      </c>
    </row>
    <row r="14" spans="1:16" ht="15" customHeight="1">
      <c r="A14" s="13" t="s">
        <v>36</v>
      </c>
      <c r="B14" s="148">
        <v>18310</v>
      </c>
      <c r="C14" s="148">
        <v>804260</v>
      </c>
      <c r="D14" s="148">
        <v>42949</v>
      </c>
      <c r="E14" s="148">
        <v>6200</v>
      </c>
      <c r="F14" s="148">
        <v>121080</v>
      </c>
      <c r="G14" s="148">
        <v>16773</v>
      </c>
      <c r="H14" s="148">
        <v>8260</v>
      </c>
      <c r="I14" s="148">
        <v>1576</v>
      </c>
      <c r="J14" s="148">
        <v>38</v>
      </c>
      <c r="K14" s="148">
        <v>494</v>
      </c>
      <c r="L14" s="148">
        <v>9880</v>
      </c>
      <c r="M14" s="148">
        <v>1463</v>
      </c>
      <c r="N14" s="148">
        <v>22179</v>
      </c>
      <c r="O14" s="148">
        <v>936310</v>
      </c>
      <c r="P14" s="148">
        <v>39574</v>
      </c>
    </row>
    <row r="15" spans="1:16" ht="15" customHeight="1">
      <c r="A15" s="13" t="s">
        <v>37</v>
      </c>
      <c r="B15" s="148">
        <v>12506</v>
      </c>
      <c r="C15" s="148">
        <v>563152</v>
      </c>
      <c r="D15" s="148">
        <v>43056</v>
      </c>
      <c r="E15" s="148">
        <v>5499</v>
      </c>
      <c r="F15" s="148">
        <v>116990</v>
      </c>
      <c r="G15" s="148">
        <v>18946</v>
      </c>
      <c r="H15" s="148">
        <v>5822</v>
      </c>
      <c r="I15" s="148">
        <v>6830</v>
      </c>
      <c r="J15" s="148">
        <v>48</v>
      </c>
      <c r="K15" s="148">
        <v>385</v>
      </c>
      <c r="L15" s="148">
        <v>3967</v>
      </c>
      <c r="M15" s="148">
        <v>5000</v>
      </c>
      <c r="N15" s="148">
        <v>16505</v>
      </c>
      <c r="O15" s="148">
        <v>690558</v>
      </c>
      <c r="P15" s="148">
        <v>38573</v>
      </c>
    </row>
    <row r="16" spans="1:16" ht="15" customHeight="1">
      <c r="A16" s="13" t="s">
        <v>38</v>
      </c>
      <c r="B16" s="148">
        <v>6129</v>
      </c>
      <c r="C16" s="148">
        <v>260067</v>
      </c>
      <c r="D16" s="148">
        <v>39660</v>
      </c>
      <c r="E16" s="148">
        <v>2723</v>
      </c>
      <c r="F16" s="148">
        <v>58052</v>
      </c>
      <c r="G16" s="148">
        <v>18778</v>
      </c>
      <c r="H16" s="148">
        <v>2850</v>
      </c>
      <c r="I16" s="148">
        <v>7282</v>
      </c>
      <c r="J16" s="148">
        <v>56</v>
      </c>
      <c r="K16" s="148">
        <v>259</v>
      </c>
      <c r="L16" s="148">
        <v>2090</v>
      </c>
      <c r="M16" s="148">
        <v>1356</v>
      </c>
      <c r="N16" s="148">
        <v>8392</v>
      </c>
      <c r="O16" s="148">
        <v>327597</v>
      </c>
      <c r="P16" s="148">
        <v>34474</v>
      </c>
    </row>
    <row r="17" spans="1:16" ht="15" customHeight="1">
      <c r="A17" s="13" t="s">
        <v>55</v>
      </c>
      <c r="B17" s="148">
        <v>1928</v>
      </c>
      <c r="C17" s="148">
        <v>76987</v>
      </c>
      <c r="D17" s="148">
        <v>36361</v>
      </c>
      <c r="E17" s="148">
        <v>777</v>
      </c>
      <c r="F17" s="148">
        <v>15915</v>
      </c>
      <c r="G17" s="148">
        <v>18642</v>
      </c>
      <c r="H17" s="148">
        <v>935</v>
      </c>
      <c r="I17" s="148">
        <v>2383</v>
      </c>
      <c r="J17" s="148">
        <v>72</v>
      </c>
      <c r="K17" s="148">
        <v>95</v>
      </c>
      <c r="L17" s="148">
        <v>1062</v>
      </c>
      <c r="M17" s="148">
        <v>3935</v>
      </c>
      <c r="N17" s="148">
        <v>2653</v>
      </c>
      <c r="O17" s="148">
        <v>95866</v>
      </c>
      <c r="P17" s="148">
        <v>29738</v>
      </c>
    </row>
    <row r="18" spans="1:16" ht="15" customHeight="1">
      <c r="A18" s="9" t="s">
        <v>4</v>
      </c>
      <c r="B18" s="149">
        <v>51928</v>
      </c>
      <c r="C18" s="149">
        <v>2020918</v>
      </c>
      <c r="D18" s="149">
        <v>36478</v>
      </c>
      <c r="E18" s="149">
        <v>17590</v>
      </c>
      <c r="F18" s="149">
        <v>357390</v>
      </c>
      <c r="G18" s="149">
        <v>17791</v>
      </c>
      <c r="H18" s="149">
        <v>21816</v>
      </c>
      <c r="I18" s="149">
        <v>20800</v>
      </c>
      <c r="J18" s="149">
        <v>39</v>
      </c>
      <c r="K18" s="149">
        <v>1456</v>
      </c>
      <c r="L18" s="149">
        <v>17969</v>
      </c>
      <c r="M18" s="149">
        <v>1437</v>
      </c>
      <c r="N18" s="149">
        <v>64347</v>
      </c>
      <c r="O18" s="149">
        <v>2416761</v>
      </c>
      <c r="P18" s="149">
        <v>33575</v>
      </c>
    </row>
    <row r="19" spans="1:16" s="7" customFormat="1" ht="15" customHeight="1">
      <c r="A19" s="3" t="s">
        <v>44</v>
      </c>
      <c r="B19" s="126"/>
      <c r="C19" s="126"/>
      <c r="D19" s="126"/>
      <c r="E19" s="126"/>
      <c r="F19" s="126"/>
      <c r="G19" s="126"/>
      <c r="H19" s="126"/>
      <c r="I19" s="126"/>
      <c r="J19" s="126"/>
      <c r="K19" s="126"/>
      <c r="L19" s="126"/>
      <c r="M19" s="126"/>
      <c r="N19" s="126"/>
      <c r="O19" s="126"/>
      <c r="P19" s="126"/>
    </row>
    <row r="20" spans="1:16" s="7" customFormat="1" ht="15" customHeight="1">
      <c r="A20" s="13" t="s">
        <v>133</v>
      </c>
      <c r="B20" s="148">
        <v>1531</v>
      </c>
      <c r="C20" s="148">
        <v>10224</v>
      </c>
      <c r="D20" s="148">
        <v>4596</v>
      </c>
      <c r="E20" s="148">
        <v>20</v>
      </c>
      <c r="F20" s="148">
        <v>150</v>
      </c>
      <c r="G20" s="148">
        <v>9622</v>
      </c>
      <c r="H20" s="148">
        <v>202</v>
      </c>
      <c r="I20" s="148">
        <v>269</v>
      </c>
      <c r="J20" s="148">
        <v>11</v>
      </c>
      <c r="K20" s="172"/>
      <c r="L20" s="172"/>
      <c r="M20" s="172"/>
      <c r="N20" s="148">
        <v>1566</v>
      </c>
      <c r="O20" s="148">
        <v>10676</v>
      </c>
      <c r="P20" s="148">
        <v>4619</v>
      </c>
    </row>
    <row r="21" spans="1:16" ht="15" customHeight="1">
      <c r="A21" s="13" t="s">
        <v>54</v>
      </c>
      <c r="B21" s="148">
        <v>7324</v>
      </c>
      <c r="C21" s="148">
        <v>161859</v>
      </c>
      <c r="D21" s="148">
        <v>17502</v>
      </c>
      <c r="E21" s="148">
        <v>707</v>
      </c>
      <c r="F21" s="148">
        <v>11813</v>
      </c>
      <c r="G21" s="148">
        <v>14344</v>
      </c>
      <c r="H21" s="148">
        <v>2680</v>
      </c>
      <c r="I21" s="148">
        <v>9134</v>
      </c>
      <c r="J21" s="148">
        <v>25</v>
      </c>
      <c r="K21" s="148">
        <v>127</v>
      </c>
      <c r="L21" s="148">
        <v>150</v>
      </c>
      <c r="M21" s="148">
        <v>92</v>
      </c>
      <c r="N21" s="148">
        <v>7894</v>
      </c>
      <c r="O21" s="148">
        <v>182390</v>
      </c>
      <c r="P21" s="148">
        <v>17860</v>
      </c>
    </row>
    <row r="22" spans="1:16" ht="15" customHeight="1">
      <c r="A22" s="13" t="s">
        <v>36</v>
      </c>
      <c r="B22" s="148">
        <v>8736</v>
      </c>
      <c r="C22" s="148">
        <v>326678</v>
      </c>
      <c r="D22" s="148">
        <v>34679</v>
      </c>
      <c r="E22" s="148">
        <v>1705</v>
      </c>
      <c r="F22" s="148">
        <v>29654</v>
      </c>
      <c r="G22" s="148">
        <v>13304</v>
      </c>
      <c r="H22" s="148">
        <v>4882</v>
      </c>
      <c r="I22" s="148">
        <v>2187</v>
      </c>
      <c r="J22" s="148">
        <v>43</v>
      </c>
      <c r="K22" s="148">
        <v>219</v>
      </c>
      <c r="L22" s="148">
        <v>6009</v>
      </c>
      <c r="M22" s="148">
        <v>163</v>
      </c>
      <c r="N22" s="148">
        <v>10230</v>
      </c>
      <c r="O22" s="148">
        <v>363712</v>
      </c>
      <c r="P22" s="148">
        <v>30687</v>
      </c>
    </row>
    <row r="23" spans="1:16" ht="15" customHeight="1">
      <c r="A23" s="13" t="s">
        <v>37</v>
      </c>
      <c r="B23" s="148">
        <v>5533</v>
      </c>
      <c r="C23" s="148">
        <v>209694</v>
      </c>
      <c r="D23" s="148">
        <v>34558</v>
      </c>
      <c r="E23" s="148">
        <v>1705</v>
      </c>
      <c r="F23" s="148">
        <v>29421</v>
      </c>
      <c r="G23" s="148">
        <v>14429</v>
      </c>
      <c r="H23" s="148">
        <v>3279</v>
      </c>
      <c r="I23" s="148">
        <v>3777</v>
      </c>
      <c r="J23" s="148">
        <v>54</v>
      </c>
      <c r="K23" s="148">
        <v>127</v>
      </c>
      <c r="L23" s="148">
        <v>658</v>
      </c>
      <c r="M23" s="148">
        <v>1329</v>
      </c>
      <c r="N23" s="148">
        <v>7083</v>
      </c>
      <c r="O23" s="148">
        <v>243767</v>
      </c>
      <c r="P23" s="148">
        <v>29076</v>
      </c>
    </row>
    <row r="24" spans="1:16" ht="15" customHeight="1">
      <c r="A24" s="13" t="s">
        <v>38</v>
      </c>
      <c r="B24" s="148">
        <v>3236</v>
      </c>
      <c r="C24" s="148">
        <v>121423</v>
      </c>
      <c r="D24" s="148">
        <v>35563</v>
      </c>
      <c r="E24" s="148">
        <v>941</v>
      </c>
      <c r="F24" s="148">
        <v>18750</v>
      </c>
      <c r="G24" s="148">
        <v>16619</v>
      </c>
      <c r="H24" s="148">
        <v>1862</v>
      </c>
      <c r="I24" s="148">
        <v>1795</v>
      </c>
      <c r="J24" s="148">
        <v>57</v>
      </c>
      <c r="K24" s="148">
        <v>115</v>
      </c>
      <c r="L24" s="148">
        <v>695</v>
      </c>
      <c r="M24" s="148">
        <v>977</v>
      </c>
      <c r="N24" s="148">
        <v>4127</v>
      </c>
      <c r="O24" s="148">
        <v>142548</v>
      </c>
      <c r="P24" s="148">
        <v>30391</v>
      </c>
    </row>
    <row r="25" spans="1:16" ht="15" customHeight="1">
      <c r="A25" s="13" t="s">
        <v>55</v>
      </c>
      <c r="B25" s="148">
        <v>921</v>
      </c>
      <c r="C25" s="148">
        <v>35430</v>
      </c>
      <c r="D25" s="148">
        <v>37061</v>
      </c>
      <c r="E25" s="148">
        <v>233</v>
      </c>
      <c r="F25" s="148">
        <v>5425</v>
      </c>
      <c r="G25" s="148">
        <v>15520</v>
      </c>
      <c r="H25" s="148">
        <v>623</v>
      </c>
      <c r="I25" s="148">
        <v>1323</v>
      </c>
      <c r="J25" s="148">
        <v>107</v>
      </c>
      <c r="K25" s="148">
        <v>53</v>
      </c>
      <c r="L25" s="148">
        <v>654</v>
      </c>
      <c r="M25" s="148">
        <v>4684</v>
      </c>
      <c r="N25" s="148">
        <v>1211</v>
      </c>
      <c r="O25" s="148">
        <v>42805</v>
      </c>
      <c r="P25" s="148">
        <v>30381</v>
      </c>
    </row>
    <row r="26" spans="1:16" s="7" customFormat="1" ht="15" customHeight="1">
      <c r="A26" s="9" t="s">
        <v>4</v>
      </c>
      <c r="B26" s="149">
        <v>27287</v>
      </c>
      <c r="C26" s="149">
        <v>865425</v>
      </c>
      <c r="D26" s="149">
        <v>26419</v>
      </c>
      <c r="E26" s="149">
        <v>5317</v>
      </c>
      <c r="F26" s="149">
        <v>95281</v>
      </c>
      <c r="G26" s="149">
        <v>14495</v>
      </c>
      <c r="H26" s="149">
        <v>13524</v>
      </c>
      <c r="I26" s="149">
        <v>17579</v>
      </c>
      <c r="J26" s="149">
        <v>42</v>
      </c>
      <c r="K26" s="149">
        <v>634</v>
      </c>
      <c r="L26" s="149">
        <v>8167</v>
      </c>
      <c r="M26" s="149">
        <v>227</v>
      </c>
      <c r="N26" s="149">
        <v>32107</v>
      </c>
      <c r="O26" s="149">
        <v>983571</v>
      </c>
      <c r="P26" s="149">
        <v>24228</v>
      </c>
    </row>
    <row r="27" spans="1:16" ht="15" customHeight="1">
      <c r="A27" s="3" t="s">
        <v>195</v>
      </c>
      <c r="B27" s="103"/>
      <c r="C27" s="103"/>
      <c r="D27" s="103"/>
      <c r="E27" s="103"/>
      <c r="F27" s="103"/>
      <c r="G27" s="103"/>
      <c r="H27" s="103"/>
      <c r="I27" s="103"/>
      <c r="J27" s="103"/>
      <c r="K27" s="103"/>
      <c r="L27" s="103"/>
      <c r="M27" s="125"/>
      <c r="N27" s="103"/>
      <c r="O27" s="103"/>
      <c r="P27" s="103"/>
    </row>
    <row r="28" spans="1:16" ht="15" customHeight="1">
      <c r="A28" s="13" t="s">
        <v>133</v>
      </c>
      <c r="B28" s="148">
        <v>3306</v>
      </c>
      <c r="C28" s="148">
        <v>25664</v>
      </c>
      <c r="D28" s="148">
        <v>4902</v>
      </c>
      <c r="E28" s="148">
        <v>89</v>
      </c>
      <c r="F28" s="148">
        <v>1339</v>
      </c>
      <c r="G28" s="148">
        <v>11753</v>
      </c>
      <c r="H28" s="148">
        <v>454</v>
      </c>
      <c r="I28" s="148">
        <v>1859</v>
      </c>
      <c r="J28" s="148">
        <v>11</v>
      </c>
      <c r="K28" s="172"/>
      <c r="L28" s="172"/>
      <c r="M28" s="172"/>
      <c r="N28" s="148">
        <v>3407</v>
      </c>
      <c r="O28" s="148">
        <v>28978</v>
      </c>
      <c r="P28" s="148">
        <v>5012</v>
      </c>
    </row>
    <row r="29" spans="1:16" ht="15" customHeight="1">
      <c r="A29" s="13" t="s">
        <v>54</v>
      </c>
      <c r="B29" s="148">
        <v>18610</v>
      </c>
      <c r="C29" s="148">
        <v>463363</v>
      </c>
      <c r="D29" s="148">
        <v>20139</v>
      </c>
      <c r="E29" s="148">
        <v>3030</v>
      </c>
      <c r="F29" s="148">
        <v>55488</v>
      </c>
      <c r="G29" s="148">
        <v>16100</v>
      </c>
      <c r="H29" s="148">
        <v>6374</v>
      </c>
      <c r="I29" s="148">
        <v>9624</v>
      </c>
      <c r="J29" s="148">
        <v>26</v>
      </c>
      <c r="K29" s="148">
        <v>346</v>
      </c>
      <c r="L29" s="148">
        <v>1035</v>
      </c>
      <c r="M29" s="148">
        <v>96</v>
      </c>
      <c r="N29" s="148">
        <v>20670</v>
      </c>
      <c r="O29" s="148">
        <v>530525</v>
      </c>
      <c r="P29" s="148">
        <v>21090</v>
      </c>
    </row>
    <row r="30" spans="1:16" ht="15" customHeight="1">
      <c r="A30" s="13" t="s">
        <v>36</v>
      </c>
      <c r="B30" s="148">
        <v>27046</v>
      </c>
      <c r="C30" s="148">
        <v>1130925</v>
      </c>
      <c r="D30" s="148">
        <v>40384</v>
      </c>
      <c r="E30" s="148">
        <v>7911</v>
      </c>
      <c r="F30" s="148">
        <v>150347</v>
      </c>
      <c r="G30" s="148">
        <v>15601</v>
      </c>
      <c r="H30" s="148">
        <v>13141</v>
      </c>
      <c r="I30" s="148">
        <v>3752</v>
      </c>
      <c r="J30" s="148">
        <v>40</v>
      </c>
      <c r="K30" s="148">
        <v>710</v>
      </c>
      <c r="L30" s="148">
        <v>14366</v>
      </c>
      <c r="M30" s="148">
        <v>607</v>
      </c>
      <c r="N30" s="148">
        <v>32410</v>
      </c>
      <c r="O30" s="148">
        <v>1298003</v>
      </c>
      <c r="P30" s="148">
        <v>36913</v>
      </c>
    </row>
    <row r="31" spans="1:16" ht="15" customHeight="1">
      <c r="A31" s="13" t="s">
        <v>37</v>
      </c>
      <c r="B31" s="148">
        <v>18039</v>
      </c>
      <c r="C31" s="148">
        <v>772719</v>
      </c>
      <c r="D31" s="148">
        <v>40468</v>
      </c>
      <c r="E31" s="148">
        <v>7205</v>
      </c>
      <c r="F31" s="148">
        <v>146380</v>
      </c>
      <c r="G31" s="148">
        <v>17473</v>
      </c>
      <c r="H31" s="148">
        <v>9097</v>
      </c>
      <c r="I31" s="148">
        <v>10216</v>
      </c>
      <c r="J31" s="148">
        <v>50</v>
      </c>
      <c r="K31" s="148">
        <v>510</v>
      </c>
      <c r="L31" s="148">
        <v>4621</v>
      </c>
      <c r="M31" s="148">
        <v>3750</v>
      </c>
      <c r="N31" s="148">
        <v>23589</v>
      </c>
      <c r="O31" s="148">
        <v>934179</v>
      </c>
      <c r="P31" s="148">
        <v>35846</v>
      </c>
    </row>
    <row r="32" spans="1:16" ht="15" customHeight="1">
      <c r="A32" s="13" t="s">
        <v>38</v>
      </c>
      <c r="B32" s="148">
        <v>9367</v>
      </c>
      <c r="C32" s="148">
        <v>381860</v>
      </c>
      <c r="D32" s="148">
        <v>38268</v>
      </c>
      <c r="E32" s="148">
        <v>3661</v>
      </c>
      <c r="F32" s="148">
        <v>76591</v>
      </c>
      <c r="G32" s="148">
        <v>18244</v>
      </c>
      <c r="H32" s="148">
        <v>4705</v>
      </c>
      <c r="I32" s="148">
        <v>9214</v>
      </c>
      <c r="J32" s="148">
        <v>56</v>
      </c>
      <c r="K32" s="148">
        <v>370</v>
      </c>
      <c r="L32" s="148">
        <v>2779</v>
      </c>
      <c r="M32" s="148">
        <v>1281</v>
      </c>
      <c r="N32" s="148">
        <v>12516</v>
      </c>
      <c r="O32" s="148">
        <v>470416</v>
      </c>
      <c r="P32" s="148">
        <v>32971</v>
      </c>
    </row>
    <row r="33" spans="1:16" s="10" customFormat="1" ht="15" customHeight="1">
      <c r="A33" s="13" t="s">
        <v>55</v>
      </c>
      <c r="B33" s="148">
        <v>2852</v>
      </c>
      <c r="C33" s="148">
        <v>112599</v>
      </c>
      <c r="D33" s="148">
        <v>36684</v>
      </c>
      <c r="E33" s="148">
        <v>1012</v>
      </c>
      <c r="F33" s="148">
        <v>21554</v>
      </c>
      <c r="G33" s="148">
        <v>17513</v>
      </c>
      <c r="H33" s="148">
        <v>1564</v>
      </c>
      <c r="I33" s="148">
        <v>3627</v>
      </c>
      <c r="J33" s="148">
        <v>89</v>
      </c>
      <c r="K33" s="148">
        <v>145</v>
      </c>
      <c r="L33" s="148">
        <v>1742</v>
      </c>
      <c r="M33" s="148">
        <v>4402</v>
      </c>
      <c r="N33" s="148">
        <v>3867</v>
      </c>
      <c r="O33" s="148">
        <v>138836</v>
      </c>
      <c r="P33" s="148">
        <v>29884</v>
      </c>
    </row>
    <row r="34" spans="1:16" s="10" customFormat="1" ht="15" customHeight="1">
      <c r="A34" s="8" t="s">
        <v>4</v>
      </c>
      <c r="B34" s="150">
        <v>79213</v>
      </c>
      <c r="C34" s="150">
        <v>2886402</v>
      </c>
      <c r="D34" s="150">
        <v>32792</v>
      </c>
      <c r="E34" s="150">
        <v>22904</v>
      </c>
      <c r="F34" s="150">
        <v>451958</v>
      </c>
      <c r="G34" s="150">
        <v>16852</v>
      </c>
      <c r="H34" s="150">
        <v>35337</v>
      </c>
      <c r="I34" s="150">
        <v>39412</v>
      </c>
      <c r="J34" s="150">
        <v>40</v>
      </c>
      <c r="K34" s="150">
        <v>2095</v>
      </c>
      <c r="L34" s="150">
        <v>24147</v>
      </c>
      <c r="M34" s="150">
        <v>931</v>
      </c>
      <c r="N34" s="150">
        <v>96451</v>
      </c>
      <c r="O34" s="150">
        <v>3399154</v>
      </c>
      <c r="P34" s="150">
        <v>30365</v>
      </c>
    </row>
    <row r="36" ht="15" customHeight="1">
      <c r="A36" s="5" t="s">
        <v>143</v>
      </c>
    </row>
    <row r="37" ht="15" customHeight="1">
      <c r="A37" s="5" t="s">
        <v>182</v>
      </c>
    </row>
    <row r="38" ht="15" customHeight="1">
      <c r="A38" s="5" t="s">
        <v>178</v>
      </c>
    </row>
    <row r="39" ht="15" customHeight="1">
      <c r="A39" s="5" t="s">
        <v>196</v>
      </c>
    </row>
    <row r="40" ht="15" customHeight="1">
      <c r="A40" s="5" t="s">
        <v>216</v>
      </c>
    </row>
    <row r="41" ht="15" customHeight="1">
      <c r="A41" s="12" t="s">
        <v>125</v>
      </c>
    </row>
    <row r="43" spans="1:2" ht="15" customHeight="1">
      <c r="A43" s="111" t="s">
        <v>204</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3.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3.4  "&amp;Contents!C19</f>
        <v>Table 3.4  Migrants, Sources of total income, By Sex and Age group–Provisional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67</v>
      </c>
      <c r="C12" s="148">
        <v>553</v>
      </c>
      <c r="D12" s="148">
        <v>4442</v>
      </c>
      <c r="E12" s="172"/>
      <c r="F12" s="172"/>
      <c r="G12" s="172"/>
      <c r="H12" s="148">
        <v>13</v>
      </c>
      <c r="I12" s="148">
        <v>34</v>
      </c>
      <c r="J12" s="148">
        <v>17</v>
      </c>
      <c r="K12" s="172"/>
      <c r="L12" s="172"/>
      <c r="M12" s="172"/>
      <c r="N12" s="148">
        <v>69</v>
      </c>
      <c r="O12" s="148">
        <v>603</v>
      </c>
      <c r="P12" s="148">
        <v>4550</v>
      </c>
    </row>
    <row r="13" spans="1:16" ht="15" customHeight="1">
      <c r="A13" s="13" t="s">
        <v>54</v>
      </c>
      <c r="B13" s="148">
        <v>25408</v>
      </c>
      <c r="C13" s="148">
        <v>514839</v>
      </c>
      <c r="D13" s="148">
        <v>17468</v>
      </c>
      <c r="E13" s="148">
        <v>4622</v>
      </c>
      <c r="F13" s="148">
        <v>54015</v>
      </c>
      <c r="G13" s="148">
        <v>9400</v>
      </c>
      <c r="H13" s="148">
        <v>12597</v>
      </c>
      <c r="I13" s="148">
        <v>4699</v>
      </c>
      <c r="J13" s="148">
        <v>23</v>
      </c>
      <c r="K13" s="148">
        <v>291</v>
      </c>
      <c r="L13" s="148">
        <v>4934</v>
      </c>
      <c r="M13" s="148">
        <v>10591</v>
      </c>
      <c r="N13" s="148">
        <v>27939</v>
      </c>
      <c r="O13" s="148">
        <v>578490</v>
      </c>
      <c r="P13" s="148">
        <v>18600</v>
      </c>
    </row>
    <row r="14" spans="1:16" ht="15" customHeight="1">
      <c r="A14" s="13" t="s">
        <v>36</v>
      </c>
      <c r="B14" s="148">
        <v>28528</v>
      </c>
      <c r="C14" s="148">
        <v>848944</v>
      </c>
      <c r="D14" s="148">
        <v>26547</v>
      </c>
      <c r="E14" s="148">
        <v>6482</v>
      </c>
      <c r="F14" s="148">
        <v>86539</v>
      </c>
      <c r="G14" s="148">
        <v>10381</v>
      </c>
      <c r="H14" s="148">
        <v>14478</v>
      </c>
      <c r="I14" s="148">
        <v>5651</v>
      </c>
      <c r="J14" s="148">
        <v>31</v>
      </c>
      <c r="K14" s="148">
        <v>544</v>
      </c>
      <c r="L14" s="148">
        <v>12596</v>
      </c>
      <c r="M14" s="148">
        <v>12936</v>
      </c>
      <c r="N14" s="148">
        <v>31661</v>
      </c>
      <c r="O14" s="148">
        <v>953579</v>
      </c>
      <c r="P14" s="148">
        <v>26656</v>
      </c>
    </row>
    <row r="15" spans="1:16" ht="15" customHeight="1">
      <c r="A15" s="13" t="s">
        <v>37</v>
      </c>
      <c r="B15" s="148">
        <v>3164</v>
      </c>
      <c r="C15" s="148">
        <v>120107</v>
      </c>
      <c r="D15" s="148">
        <v>35353</v>
      </c>
      <c r="E15" s="148">
        <v>795</v>
      </c>
      <c r="F15" s="148">
        <v>11968</v>
      </c>
      <c r="G15" s="148">
        <v>11522</v>
      </c>
      <c r="H15" s="148">
        <v>1602</v>
      </c>
      <c r="I15" s="148">
        <v>768</v>
      </c>
      <c r="J15" s="148">
        <v>42</v>
      </c>
      <c r="K15" s="148">
        <v>53</v>
      </c>
      <c r="L15" s="148">
        <v>610</v>
      </c>
      <c r="M15" s="148">
        <v>4455</v>
      </c>
      <c r="N15" s="148">
        <v>3539</v>
      </c>
      <c r="O15" s="148">
        <v>133559</v>
      </c>
      <c r="P15" s="148">
        <v>34481</v>
      </c>
    </row>
    <row r="16" spans="1:16" ht="15" customHeight="1">
      <c r="A16" s="13" t="s">
        <v>38</v>
      </c>
      <c r="B16" s="148">
        <v>295</v>
      </c>
      <c r="C16" s="148">
        <v>12540</v>
      </c>
      <c r="D16" s="148">
        <v>42393</v>
      </c>
      <c r="E16" s="148">
        <v>66</v>
      </c>
      <c r="F16" s="148">
        <v>996</v>
      </c>
      <c r="G16" s="148">
        <v>9877</v>
      </c>
      <c r="H16" s="148">
        <v>161</v>
      </c>
      <c r="I16" s="148">
        <v>47</v>
      </c>
      <c r="J16" s="148">
        <v>68</v>
      </c>
      <c r="K16" s="172"/>
      <c r="L16" s="172"/>
      <c r="M16" s="172"/>
      <c r="N16" s="148">
        <v>327</v>
      </c>
      <c r="O16" s="148">
        <v>13358</v>
      </c>
      <c r="P16" s="148">
        <v>40920</v>
      </c>
    </row>
    <row r="17" spans="1:16" s="7" customFormat="1" ht="15" customHeight="1">
      <c r="A17" s="13" t="s">
        <v>55</v>
      </c>
      <c r="B17" s="148">
        <v>10</v>
      </c>
      <c r="C17" s="148">
        <v>409</v>
      </c>
      <c r="D17" s="148">
        <v>28269</v>
      </c>
      <c r="E17" s="172"/>
      <c r="F17" s="172"/>
      <c r="G17" s="172"/>
      <c r="H17" s="172"/>
      <c r="I17" s="172"/>
      <c r="J17" s="172"/>
      <c r="K17" s="172"/>
      <c r="L17" s="172"/>
      <c r="M17" s="172"/>
      <c r="N17" s="148">
        <v>19</v>
      </c>
      <c r="O17" s="148">
        <v>679</v>
      </c>
      <c r="P17" s="148">
        <v>24352</v>
      </c>
    </row>
    <row r="18" spans="1:16" s="7" customFormat="1" ht="15" customHeight="1">
      <c r="A18" s="9" t="s">
        <v>4</v>
      </c>
      <c r="B18" s="149">
        <v>57472</v>
      </c>
      <c r="C18" s="149">
        <v>1496739</v>
      </c>
      <c r="D18" s="149">
        <v>22377</v>
      </c>
      <c r="E18" s="149">
        <v>11972</v>
      </c>
      <c r="F18" s="149">
        <v>153525</v>
      </c>
      <c r="G18" s="149">
        <v>9991</v>
      </c>
      <c r="H18" s="149">
        <v>28849</v>
      </c>
      <c r="I18" s="149">
        <v>11356</v>
      </c>
      <c r="J18" s="149">
        <v>28</v>
      </c>
      <c r="K18" s="149">
        <v>899</v>
      </c>
      <c r="L18" s="149">
        <v>18329</v>
      </c>
      <c r="M18" s="149">
        <v>11807</v>
      </c>
      <c r="N18" s="149">
        <v>63559</v>
      </c>
      <c r="O18" s="149">
        <v>1680178</v>
      </c>
      <c r="P18" s="149">
        <v>22820</v>
      </c>
    </row>
    <row r="19" spans="1:16" ht="15" customHeight="1">
      <c r="A19" s="3" t="s">
        <v>44</v>
      </c>
      <c r="B19" s="132"/>
      <c r="C19" s="132"/>
      <c r="D19" s="132"/>
      <c r="E19" s="132"/>
      <c r="F19" s="132"/>
      <c r="G19" s="132"/>
      <c r="H19" s="132"/>
      <c r="I19" s="132"/>
      <c r="J19" s="132"/>
      <c r="K19" s="132"/>
      <c r="L19" s="132"/>
      <c r="M19" s="132"/>
      <c r="N19" s="132"/>
      <c r="O19" s="132"/>
      <c r="P19" s="132"/>
    </row>
    <row r="20" spans="1:16" ht="15" customHeight="1">
      <c r="A20" s="13" t="s">
        <v>133</v>
      </c>
      <c r="B20" s="148">
        <v>65</v>
      </c>
      <c r="C20" s="148">
        <v>426</v>
      </c>
      <c r="D20" s="148">
        <v>4908</v>
      </c>
      <c r="E20" s="172"/>
      <c r="F20" s="172"/>
      <c r="G20" s="172"/>
      <c r="H20" s="148">
        <v>19</v>
      </c>
      <c r="I20" s="148">
        <v>1</v>
      </c>
      <c r="J20" s="148">
        <v>14</v>
      </c>
      <c r="K20" s="172"/>
      <c r="L20" s="172"/>
      <c r="M20" s="172"/>
      <c r="N20" s="148">
        <v>72</v>
      </c>
      <c r="O20" s="148">
        <v>440</v>
      </c>
      <c r="P20" s="148">
        <v>4675</v>
      </c>
    </row>
    <row r="21" spans="1:16" ht="15" customHeight="1">
      <c r="A21" s="13" t="s">
        <v>54</v>
      </c>
      <c r="B21" s="148">
        <v>19244</v>
      </c>
      <c r="C21" s="148">
        <v>339820</v>
      </c>
      <c r="D21" s="148">
        <v>14004</v>
      </c>
      <c r="E21" s="148">
        <v>993</v>
      </c>
      <c r="F21" s="148">
        <v>9373</v>
      </c>
      <c r="G21" s="148">
        <v>7066</v>
      </c>
      <c r="H21" s="148">
        <v>10138</v>
      </c>
      <c r="I21" s="148">
        <v>5415</v>
      </c>
      <c r="J21" s="148">
        <v>41</v>
      </c>
      <c r="K21" s="148">
        <v>124</v>
      </c>
      <c r="L21" s="148">
        <v>667</v>
      </c>
      <c r="M21" s="148">
        <v>2450</v>
      </c>
      <c r="N21" s="148">
        <v>20861</v>
      </c>
      <c r="O21" s="148">
        <v>355332</v>
      </c>
      <c r="P21" s="148">
        <v>13323</v>
      </c>
    </row>
    <row r="22" spans="1:16" ht="15" customHeight="1">
      <c r="A22" s="13" t="s">
        <v>36</v>
      </c>
      <c r="B22" s="148">
        <v>20752</v>
      </c>
      <c r="C22" s="148">
        <v>524902</v>
      </c>
      <c r="D22" s="148">
        <v>21818</v>
      </c>
      <c r="E22" s="148">
        <v>1840</v>
      </c>
      <c r="F22" s="148">
        <v>21378</v>
      </c>
      <c r="G22" s="148">
        <v>8803</v>
      </c>
      <c r="H22" s="148">
        <v>11443</v>
      </c>
      <c r="I22" s="148">
        <v>4760</v>
      </c>
      <c r="J22" s="148">
        <v>48</v>
      </c>
      <c r="K22" s="148">
        <v>128</v>
      </c>
      <c r="L22" s="148">
        <v>801</v>
      </c>
      <c r="M22" s="148">
        <v>2504</v>
      </c>
      <c r="N22" s="148">
        <v>22143</v>
      </c>
      <c r="O22" s="148">
        <v>552057</v>
      </c>
      <c r="P22" s="148">
        <v>21310</v>
      </c>
    </row>
    <row r="23" spans="1:16" ht="15" customHeight="1">
      <c r="A23" s="13" t="s">
        <v>37</v>
      </c>
      <c r="B23" s="148">
        <v>2273</v>
      </c>
      <c r="C23" s="148">
        <v>73270</v>
      </c>
      <c r="D23" s="148">
        <v>28546</v>
      </c>
      <c r="E23" s="148">
        <v>219</v>
      </c>
      <c r="F23" s="148">
        <v>2542</v>
      </c>
      <c r="G23" s="148">
        <v>7851</v>
      </c>
      <c r="H23" s="148">
        <v>1241</v>
      </c>
      <c r="I23" s="148">
        <v>763</v>
      </c>
      <c r="J23" s="148">
        <v>54</v>
      </c>
      <c r="K23" s="148">
        <v>31</v>
      </c>
      <c r="L23" s="148">
        <v>305</v>
      </c>
      <c r="M23" s="148">
        <v>4088</v>
      </c>
      <c r="N23" s="148">
        <v>2425</v>
      </c>
      <c r="O23" s="148">
        <v>76982</v>
      </c>
      <c r="P23" s="148">
        <v>28145</v>
      </c>
    </row>
    <row r="24" spans="1:16" ht="15" customHeight="1">
      <c r="A24" s="13" t="s">
        <v>38</v>
      </c>
      <c r="B24" s="148">
        <v>181</v>
      </c>
      <c r="C24" s="148">
        <v>6975</v>
      </c>
      <c r="D24" s="148">
        <v>36876</v>
      </c>
      <c r="E24" s="148">
        <v>27</v>
      </c>
      <c r="F24" s="148">
        <v>377</v>
      </c>
      <c r="G24" s="148">
        <v>7712</v>
      </c>
      <c r="H24" s="148">
        <v>106</v>
      </c>
      <c r="I24" s="148">
        <v>351</v>
      </c>
      <c r="J24" s="148">
        <v>74</v>
      </c>
      <c r="K24" s="172"/>
      <c r="L24" s="172"/>
      <c r="M24" s="172"/>
      <c r="N24" s="148">
        <v>194</v>
      </c>
      <c r="O24" s="148">
        <v>7689</v>
      </c>
      <c r="P24" s="148">
        <v>36435</v>
      </c>
    </row>
    <row r="25" spans="1:16" s="7" customFormat="1" ht="15" customHeight="1">
      <c r="A25" s="13" t="s">
        <v>55</v>
      </c>
      <c r="B25" s="172"/>
      <c r="C25" s="172"/>
      <c r="D25" s="172"/>
      <c r="E25" s="172"/>
      <c r="F25" s="172"/>
      <c r="G25" s="172"/>
      <c r="H25" s="172"/>
      <c r="I25" s="172"/>
      <c r="J25" s="172"/>
      <c r="K25" s="172"/>
      <c r="L25" s="172"/>
      <c r="M25" s="172"/>
      <c r="N25" s="172"/>
      <c r="O25" s="172"/>
      <c r="P25" s="172"/>
    </row>
    <row r="26" spans="1:16" s="7" customFormat="1" ht="15" customHeight="1">
      <c r="A26" s="9" t="s">
        <v>4</v>
      </c>
      <c r="B26" s="149">
        <v>42521</v>
      </c>
      <c r="C26" s="149">
        <v>945208</v>
      </c>
      <c r="D26" s="149">
        <v>18324</v>
      </c>
      <c r="E26" s="149">
        <v>3079</v>
      </c>
      <c r="F26" s="149">
        <v>33782</v>
      </c>
      <c r="G26" s="149">
        <v>8059</v>
      </c>
      <c r="H26" s="149">
        <v>22956</v>
      </c>
      <c r="I26" s="149">
        <v>11359</v>
      </c>
      <c r="J26" s="149">
        <v>45</v>
      </c>
      <c r="K26" s="149">
        <v>287</v>
      </c>
      <c r="L26" s="149">
        <v>1804</v>
      </c>
      <c r="M26" s="149">
        <v>2559</v>
      </c>
      <c r="N26" s="149">
        <v>45688</v>
      </c>
      <c r="O26" s="149">
        <v>992047</v>
      </c>
      <c r="P26" s="149">
        <v>18050</v>
      </c>
    </row>
    <row r="27" spans="1:16" ht="15" customHeight="1">
      <c r="A27" s="3" t="s">
        <v>195</v>
      </c>
      <c r="B27" s="103"/>
      <c r="C27" s="103"/>
      <c r="D27" s="103"/>
      <c r="E27" s="103"/>
      <c r="F27" s="103"/>
      <c r="G27" s="103"/>
      <c r="H27" s="103"/>
      <c r="I27" s="103"/>
      <c r="J27" s="103"/>
      <c r="K27" s="103"/>
      <c r="L27" s="103"/>
      <c r="M27" s="103"/>
      <c r="N27" s="103"/>
      <c r="O27" s="103"/>
      <c r="P27" s="103"/>
    </row>
    <row r="28" spans="1:16" ht="15" customHeight="1">
      <c r="A28" s="13" t="s">
        <v>133</v>
      </c>
      <c r="B28" s="148">
        <v>132</v>
      </c>
      <c r="C28" s="148">
        <v>955</v>
      </c>
      <c r="D28" s="148">
        <v>4670</v>
      </c>
      <c r="E28" s="172"/>
      <c r="F28" s="172"/>
      <c r="G28" s="172"/>
      <c r="H28" s="148">
        <v>34</v>
      </c>
      <c r="I28" s="148">
        <v>33</v>
      </c>
      <c r="J28" s="148">
        <v>15</v>
      </c>
      <c r="K28" s="172"/>
      <c r="L28" s="172"/>
      <c r="M28" s="172"/>
      <c r="N28" s="148">
        <v>141</v>
      </c>
      <c r="O28" s="148">
        <v>1031</v>
      </c>
      <c r="P28" s="148">
        <v>4624</v>
      </c>
    </row>
    <row r="29" spans="1:16" ht="15" customHeight="1">
      <c r="A29" s="13" t="s">
        <v>54</v>
      </c>
      <c r="B29" s="148">
        <v>44653</v>
      </c>
      <c r="C29" s="148">
        <v>854589</v>
      </c>
      <c r="D29" s="148">
        <v>15885</v>
      </c>
      <c r="E29" s="148">
        <v>5612</v>
      </c>
      <c r="F29" s="148">
        <v>63314</v>
      </c>
      <c r="G29" s="148">
        <v>8787</v>
      </c>
      <c r="H29" s="148">
        <v>22731</v>
      </c>
      <c r="I29" s="148">
        <v>10145</v>
      </c>
      <c r="J29" s="148">
        <v>30</v>
      </c>
      <c r="K29" s="148">
        <v>420</v>
      </c>
      <c r="L29" s="148">
        <v>5660</v>
      </c>
      <c r="M29" s="148">
        <v>7549</v>
      </c>
      <c r="N29" s="148">
        <v>48801</v>
      </c>
      <c r="O29" s="148">
        <v>933865</v>
      </c>
      <c r="P29" s="148">
        <v>16340</v>
      </c>
    </row>
    <row r="30" spans="1:16" ht="15" customHeight="1">
      <c r="A30" s="13" t="s">
        <v>36</v>
      </c>
      <c r="B30" s="148">
        <v>49286</v>
      </c>
      <c r="C30" s="148">
        <v>1373873</v>
      </c>
      <c r="D30" s="148">
        <v>24430</v>
      </c>
      <c r="E30" s="148">
        <v>8323</v>
      </c>
      <c r="F30" s="148">
        <v>107958</v>
      </c>
      <c r="G30" s="148">
        <v>10000</v>
      </c>
      <c r="H30" s="148">
        <v>25926</v>
      </c>
      <c r="I30" s="148">
        <v>10480</v>
      </c>
      <c r="J30" s="148">
        <v>38</v>
      </c>
      <c r="K30" s="148">
        <v>677</v>
      </c>
      <c r="L30" s="148">
        <v>13468</v>
      </c>
      <c r="M30" s="148">
        <v>10000</v>
      </c>
      <c r="N30" s="148">
        <v>53803</v>
      </c>
      <c r="O30" s="148">
        <v>1504723</v>
      </c>
      <c r="P30" s="148">
        <v>24362</v>
      </c>
    </row>
    <row r="31" spans="1:16" ht="15" customHeight="1">
      <c r="A31" s="13" t="s">
        <v>37</v>
      </c>
      <c r="B31" s="148">
        <v>5436</v>
      </c>
      <c r="C31" s="148">
        <v>193126</v>
      </c>
      <c r="D31" s="148">
        <v>32282</v>
      </c>
      <c r="E31" s="148">
        <v>1023</v>
      </c>
      <c r="F31" s="148">
        <v>14697</v>
      </c>
      <c r="G31" s="148">
        <v>10761</v>
      </c>
      <c r="H31" s="148">
        <v>2846</v>
      </c>
      <c r="I31" s="148">
        <v>1594</v>
      </c>
      <c r="J31" s="148">
        <v>48</v>
      </c>
      <c r="K31" s="148">
        <v>79</v>
      </c>
      <c r="L31" s="148">
        <v>874</v>
      </c>
      <c r="M31" s="148">
        <v>4306</v>
      </c>
      <c r="N31" s="148">
        <v>5965</v>
      </c>
      <c r="O31" s="148">
        <v>210404</v>
      </c>
      <c r="P31" s="148">
        <v>31618</v>
      </c>
    </row>
    <row r="32" spans="1:16" ht="15" customHeight="1">
      <c r="A32" s="13" t="s">
        <v>38</v>
      </c>
      <c r="B32" s="148">
        <v>470</v>
      </c>
      <c r="C32" s="148">
        <v>19330</v>
      </c>
      <c r="D32" s="148">
        <v>40465</v>
      </c>
      <c r="E32" s="148">
        <v>90</v>
      </c>
      <c r="F32" s="148">
        <v>1288</v>
      </c>
      <c r="G32" s="148">
        <v>9552</v>
      </c>
      <c r="H32" s="148">
        <v>270</v>
      </c>
      <c r="I32" s="148">
        <v>414</v>
      </c>
      <c r="J32" s="148">
        <v>69</v>
      </c>
      <c r="K32" s="172"/>
      <c r="L32" s="172"/>
      <c r="M32" s="172"/>
      <c r="N32" s="148">
        <v>521</v>
      </c>
      <c r="O32" s="148">
        <v>21057</v>
      </c>
      <c r="P32" s="148">
        <v>39155</v>
      </c>
    </row>
    <row r="33" spans="1:16" s="10" customFormat="1" ht="15" customHeight="1">
      <c r="A33" s="13" t="s">
        <v>55</v>
      </c>
      <c r="B33" s="148">
        <v>13</v>
      </c>
      <c r="C33" s="148">
        <v>481</v>
      </c>
      <c r="D33" s="148">
        <v>28269</v>
      </c>
      <c r="E33" s="172"/>
      <c r="F33" s="172"/>
      <c r="G33" s="172"/>
      <c r="H33" s="172"/>
      <c r="I33" s="172"/>
      <c r="J33" s="172"/>
      <c r="K33" s="172"/>
      <c r="L33" s="172"/>
      <c r="M33" s="172"/>
      <c r="N33" s="172"/>
      <c r="O33" s="172"/>
      <c r="P33" s="172"/>
    </row>
    <row r="34" spans="1:16" s="10" customFormat="1" ht="15" customHeight="1">
      <c r="A34" s="8" t="s">
        <v>4</v>
      </c>
      <c r="B34" s="150">
        <v>99988</v>
      </c>
      <c r="C34" s="150">
        <v>2441141</v>
      </c>
      <c r="D34" s="150">
        <v>20597</v>
      </c>
      <c r="E34" s="150">
        <v>15052</v>
      </c>
      <c r="F34" s="150">
        <v>187260</v>
      </c>
      <c r="G34" s="150">
        <v>9529</v>
      </c>
      <c r="H34" s="150">
        <v>51803</v>
      </c>
      <c r="I34" s="150">
        <v>22899</v>
      </c>
      <c r="J34" s="150">
        <v>35</v>
      </c>
      <c r="K34" s="150">
        <v>1180</v>
      </c>
      <c r="L34" s="150">
        <v>20016</v>
      </c>
      <c r="M34" s="150">
        <v>8492</v>
      </c>
      <c r="N34" s="150">
        <v>109249</v>
      </c>
      <c r="O34" s="150">
        <v>2671583</v>
      </c>
      <c r="P34" s="150">
        <v>20800</v>
      </c>
    </row>
    <row r="35" ht="15" customHeight="1"/>
    <row r="36" ht="15" customHeight="1">
      <c r="A36" s="5" t="s">
        <v>143</v>
      </c>
    </row>
    <row r="37" ht="15" customHeight="1">
      <c r="A37" s="5" t="s">
        <v>182</v>
      </c>
    </row>
    <row r="38" ht="15" customHeight="1">
      <c r="A38" s="5" t="s">
        <v>178</v>
      </c>
    </row>
    <row r="39" ht="15" customHeight="1">
      <c r="A39" s="5" t="s">
        <v>196</v>
      </c>
    </row>
    <row r="40" ht="15" customHeight="1">
      <c r="A40" s="5" t="s">
        <v>216</v>
      </c>
    </row>
    <row r="41" ht="15" customHeight="1">
      <c r="A41" s="12" t="s">
        <v>125</v>
      </c>
    </row>
    <row r="43" spans="1:2" ht="15" customHeight="1">
      <c r="A43" s="111" t="s">
        <v>204</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4.xml><?xml version="1.0" encoding="utf-8"?>
<worksheet xmlns="http://schemas.openxmlformats.org/spreadsheetml/2006/main" xmlns:r="http://schemas.openxmlformats.org/officeDocument/2006/relationships">
  <sheetPr>
    <tabColor theme="0" tint="-0.04997999966144562"/>
    <pageSetUpPr fitToPage="1"/>
  </sheetPr>
  <dimension ref="A1:P119"/>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4  "&amp;Contents!C20</f>
        <v>Table 4  Migrants, Sources of total income, By Visa stream and Period of residence in Australia</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5" t="s">
        <v>1</v>
      </c>
      <c r="C11" s="12"/>
      <c r="F11" s="12"/>
      <c r="I11" s="12"/>
      <c r="L11" s="12"/>
      <c r="O11" s="12"/>
    </row>
    <row r="12" spans="1:16" ht="15" customHeight="1">
      <c r="A12" s="165" t="s">
        <v>217</v>
      </c>
      <c r="B12" s="148">
        <v>25547</v>
      </c>
      <c r="C12" s="148">
        <v>2060531</v>
      </c>
      <c r="D12" s="148">
        <v>65000</v>
      </c>
      <c r="E12" s="148">
        <v>1691</v>
      </c>
      <c r="F12" s="148">
        <v>64359</v>
      </c>
      <c r="G12" s="148">
        <v>12021</v>
      </c>
      <c r="H12" s="148">
        <v>15910</v>
      </c>
      <c r="I12" s="148">
        <v>22865</v>
      </c>
      <c r="J12" s="148">
        <v>95</v>
      </c>
      <c r="K12" s="148">
        <v>587</v>
      </c>
      <c r="L12" s="148">
        <v>4053</v>
      </c>
      <c r="M12" s="148">
        <v>668</v>
      </c>
      <c r="N12" s="148">
        <v>26870</v>
      </c>
      <c r="O12" s="148">
        <v>2150566</v>
      </c>
      <c r="P12" s="148">
        <v>63873</v>
      </c>
    </row>
    <row r="13" spans="1:16" ht="15" customHeight="1">
      <c r="A13" s="165" t="s">
        <v>218</v>
      </c>
      <c r="B13" s="148">
        <v>41978</v>
      </c>
      <c r="C13" s="148">
        <v>2696856</v>
      </c>
      <c r="D13" s="148">
        <v>51200</v>
      </c>
      <c r="E13" s="148">
        <v>3476</v>
      </c>
      <c r="F13" s="148">
        <v>95726</v>
      </c>
      <c r="G13" s="148">
        <v>9000</v>
      </c>
      <c r="H13" s="148">
        <v>26135</v>
      </c>
      <c r="I13" s="148">
        <v>35605</v>
      </c>
      <c r="J13" s="148">
        <v>88</v>
      </c>
      <c r="K13" s="148">
        <v>1000</v>
      </c>
      <c r="L13" s="148">
        <v>7156</v>
      </c>
      <c r="M13" s="148">
        <v>926</v>
      </c>
      <c r="N13" s="148">
        <v>45272</v>
      </c>
      <c r="O13" s="148">
        <v>2839330</v>
      </c>
      <c r="P13" s="148">
        <v>47586</v>
      </c>
    </row>
    <row r="14" spans="1:16" ht="15" customHeight="1">
      <c r="A14" s="165" t="s">
        <v>219</v>
      </c>
      <c r="B14" s="148">
        <v>54803</v>
      </c>
      <c r="C14" s="148">
        <v>3572628</v>
      </c>
      <c r="D14" s="148">
        <v>53999</v>
      </c>
      <c r="E14" s="148">
        <v>5951</v>
      </c>
      <c r="F14" s="148">
        <v>136662</v>
      </c>
      <c r="G14" s="148">
        <v>9234</v>
      </c>
      <c r="H14" s="148">
        <v>36223</v>
      </c>
      <c r="I14" s="148">
        <v>46611</v>
      </c>
      <c r="J14" s="148">
        <v>103</v>
      </c>
      <c r="K14" s="148">
        <v>1424</v>
      </c>
      <c r="L14" s="148">
        <v>11705</v>
      </c>
      <c r="M14" s="148">
        <v>1197</v>
      </c>
      <c r="N14" s="148">
        <v>58789</v>
      </c>
      <c r="O14" s="148">
        <v>3766563</v>
      </c>
      <c r="P14" s="148">
        <v>52552</v>
      </c>
    </row>
    <row r="15" spans="1:16" ht="15" customHeight="1">
      <c r="A15" s="165" t="s">
        <v>220</v>
      </c>
      <c r="B15" s="148">
        <v>68118</v>
      </c>
      <c r="C15" s="148">
        <v>4551911</v>
      </c>
      <c r="D15" s="148">
        <v>54501</v>
      </c>
      <c r="E15" s="148">
        <v>8869</v>
      </c>
      <c r="F15" s="148">
        <v>182760</v>
      </c>
      <c r="G15" s="148">
        <v>8418</v>
      </c>
      <c r="H15" s="148">
        <v>47573</v>
      </c>
      <c r="I15" s="148">
        <v>79427</v>
      </c>
      <c r="J15" s="148">
        <v>119</v>
      </c>
      <c r="K15" s="148">
        <v>2141</v>
      </c>
      <c r="L15" s="148">
        <v>19012</v>
      </c>
      <c r="M15" s="148">
        <v>1076</v>
      </c>
      <c r="N15" s="148">
        <v>73712</v>
      </c>
      <c r="O15" s="148">
        <v>4833706</v>
      </c>
      <c r="P15" s="148">
        <v>53317</v>
      </c>
    </row>
    <row r="16" spans="1:16" ht="15" customHeight="1">
      <c r="A16" s="165" t="s">
        <v>221</v>
      </c>
      <c r="B16" s="148">
        <v>72561</v>
      </c>
      <c r="C16" s="148">
        <v>5029042</v>
      </c>
      <c r="D16" s="148">
        <v>56336</v>
      </c>
      <c r="E16" s="148">
        <v>9886</v>
      </c>
      <c r="F16" s="148">
        <v>233385</v>
      </c>
      <c r="G16" s="148">
        <v>9343</v>
      </c>
      <c r="H16" s="148">
        <v>52214</v>
      </c>
      <c r="I16" s="148">
        <v>97707</v>
      </c>
      <c r="J16" s="148">
        <v>123</v>
      </c>
      <c r="K16" s="148">
        <v>2370</v>
      </c>
      <c r="L16" s="148">
        <v>26294</v>
      </c>
      <c r="M16" s="148">
        <v>1335</v>
      </c>
      <c r="N16" s="148">
        <v>79087</v>
      </c>
      <c r="O16" s="148">
        <v>5385185</v>
      </c>
      <c r="P16" s="148">
        <v>54619</v>
      </c>
    </row>
    <row r="17" spans="1:16" ht="15" customHeight="1">
      <c r="A17" s="165" t="s">
        <v>222</v>
      </c>
      <c r="B17" s="148">
        <v>76249</v>
      </c>
      <c r="C17" s="148">
        <v>5576931</v>
      </c>
      <c r="D17" s="148">
        <v>59800</v>
      </c>
      <c r="E17" s="148">
        <v>11150</v>
      </c>
      <c r="F17" s="148">
        <v>293124</v>
      </c>
      <c r="G17" s="148">
        <v>9866</v>
      </c>
      <c r="H17" s="148">
        <v>56059</v>
      </c>
      <c r="I17" s="148">
        <v>116992</v>
      </c>
      <c r="J17" s="148">
        <v>113</v>
      </c>
      <c r="K17" s="148">
        <v>3128</v>
      </c>
      <c r="L17" s="148">
        <v>30532</v>
      </c>
      <c r="M17" s="148">
        <v>1040</v>
      </c>
      <c r="N17" s="148">
        <v>83817</v>
      </c>
      <c r="O17" s="148">
        <v>6016762</v>
      </c>
      <c r="P17" s="148">
        <v>57286</v>
      </c>
    </row>
    <row r="18" spans="1:16" ht="15" customHeight="1">
      <c r="A18" s="165" t="s">
        <v>223</v>
      </c>
      <c r="B18" s="148">
        <v>76730</v>
      </c>
      <c r="C18" s="148">
        <v>5590897</v>
      </c>
      <c r="D18" s="148">
        <v>59979</v>
      </c>
      <c r="E18" s="148">
        <v>11409</v>
      </c>
      <c r="F18" s="148">
        <v>315542</v>
      </c>
      <c r="G18" s="148">
        <v>10809</v>
      </c>
      <c r="H18" s="148">
        <v>56040</v>
      </c>
      <c r="I18" s="148">
        <v>122085</v>
      </c>
      <c r="J18" s="148">
        <v>92</v>
      </c>
      <c r="K18" s="148">
        <v>3248</v>
      </c>
      <c r="L18" s="148">
        <v>35829</v>
      </c>
      <c r="M18" s="148">
        <v>1300</v>
      </c>
      <c r="N18" s="148">
        <v>84908</v>
      </c>
      <c r="O18" s="148">
        <v>6063652</v>
      </c>
      <c r="P18" s="148">
        <v>57367</v>
      </c>
    </row>
    <row r="19" spans="1:16" ht="15" customHeight="1">
      <c r="A19" s="165" t="s">
        <v>224</v>
      </c>
      <c r="B19" s="148">
        <v>59799</v>
      </c>
      <c r="C19" s="148">
        <v>4397614</v>
      </c>
      <c r="D19" s="148">
        <v>60930</v>
      </c>
      <c r="E19" s="148">
        <v>8728</v>
      </c>
      <c r="F19" s="148">
        <v>231045</v>
      </c>
      <c r="G19" s="148">
        <v>9497</v>
      </c>
      <c r="H19" s="148">
        <v>44239</v>
      </c>
      <c r="I19" s="148">
        <v>95450</v>
      </c>
      <c r="J19" s="148">
        <v>82</v>
      </c>
      <c r="K19" s="148">
        <v>2636</v>
      </c>
      <c r="L19" s="148">
        <v>30809</v>
      </c>
      <c r="M19" s="148">
        <v>1230</v>
      </c>
      <c r="N19" s="148">
        <v>66307</v>
      </c>
      <c r="O19" s="148">
        <v>4753937</v>
      </c>
      <c r="P19" s="148">
        <v>58059</v>
      </c>
    </row>
    <row r="20" spans="1:16" ht="15" customHeight="1">
      <c r="A20" s="165" t="s">
        <v>225</v>
      </c>
      <c r="B20" s="148">
        <v>73976</v>
      </c>
      <c r="C20" s="148">
        <v>5492119</v>
      </c>
      <c r="D20" s="148">
        <v>61362</v>
      </c>
      <c r="E20" s="148">
        <v>11536</v>
      </c>
      <c r="F20" s="148">
        <v>335398</v>
      </c>
      <c r="G20" s="148">
        <v>9733</v>
      </c>
      <c r="H20" s="148">
        <v>55279</v>
      </c>
      <c r="I20" s="148">
        <v>121823</v>
      </c>
      <c r="J20" s="148">
        <v>72</v>
      </c>
      <c r="K20" s="148">
        <v>3522</v>
      </c>
      <c r="L20" s="148">
        <v>37386</v>
      </c>
      <c r="M20" s="148">
        <v>1219</v>
      </c>
      <c r="N20" s="148">
        <v>82708</v>
      </c>
      <c r="O20" s="148">
        <v>5986914</v>
      </c>
      <c r="P20" s="148">
        <v>57905</v>
      </c>
    </row>
    <row r="21" spans="1:16" ht="15" customHeight="1">
      <c r="A21" s="165" t="s">
        <v>226</v>
      </c>
      <c r="B21" s="148">
        <v>85724</v>
      </c>
      <c r="C21" s="148">
        <v>5994271</v>
      </c>
      <c r="D21" s="148">
        <v>58176</v>
      </c>
      <c r="E21" s="148">
        <v>14112</v>
      </c>
      <c r="F21" s="148">
        <v>346857</v>
      </c>
      <c r="G21" s="148">
        <v>10463</v>
      </c>
      <c r="H21" s="148">
        <v>62905</v>
      </c>
      <c r="I21" s="148">
        <v>137523</v>
      </c>
      <c r="J21" s="148">
        <v>60</v>
      </c>
      <c r="K21" s="148">
        <v>3916</v>
      </c>
      <c r="L21" s="148">
        <v>44647</v>
      </c>
      <c r="M21" s="148">
        <v>1293</v>
      </c>
      <c r="N21" s="148">
        <v>96544</v>
      </c>
      <c r="O21" s="148">
        <v>6521589</v>
      </c>
      <c r="P21" s="148">
        <v>54671</v>
      </c>
    </row>
    <row r="22" spans="1:16" ht="15" customHeight="1">
      <c r="A22" s="165" t="s">
        <v>227</v>
      </c>
      <c r="B22" s="148">
        <v>78996</v>
      </c>
      <c r="C22" s="148">
        <v>5499409</v>
      </c>
      <c r="D22" s="148">
        <v>58868</v>
      </c>
      <c r="E22" s="148">
        <v>13309</v>
      </c>
      <c r="F22" s="148">
        <v>317622</v>
      </c>
      <c r="G22" s="148">
        <v>10499</v>
      </c>
      <c r="H22" s="148">
        <v>58164</v>
      </c>
      <c r="I22" s="148">
        <v>119186</v>
      </c>
      <c r="J22" s="148">
        <v>55</v>
      </c>
      <c r="K22" s="148">
        <v>3722</v>
      </c>
      <c r="L22" s="148">
        <v>35190</v>
      </c>
      <c r="M22" s="148">
        <v>1194</v>
      </c>
      <c r="N22" s="148">
        <v>89349</v>
      </c>
      <c r="O22" s="148">
        <v>5974848</v>
      </c>
      <c r="P22" s="148">
        <v>54901</v>
      </c>
    </row>
    <row r="23" spans="1:16" ht="15" customHeight="1">
      <c r="A23" s="165" t="s">
        <v>228</v>
      </c>
      <c r="B23" s="148">
        <v>68944</v>
      </c>
      <c r="C23" s="148">
        <v>4837877</v>
      </c>
      <c r="D23" s="148">
        <v>59548</v>
      </c>
      <c r="E23" s="148">
        <v>11999</v>
      </c>
      <c r="F23" s="148">
        <v>287528</v>
      </c>
      <c r="G23" s="148">
        <v>11047</v>
      </c>
      <c r="H23" s="148">
        <v>52431</v>
      </c>
      <c r="I23" s="148">
        <v>111765</v>
      </c>
      <c r="J23" s="148">
        <v>55</v>
      </c>
      <c r="K23" s="148">
        <v>3502</v>
      </c>
      <c r="L23" s="148">
        <v>39439</v>
      </c>
      <c r="M23" s="148">
        <v>1224</v>
      </c>
      <c r="N23" s="148">
        <v>78935</v>
      </c>
      <c r="O23" s="148">
        <v>5278910</v>
      </c>
      <c r="P23" s="148">
        <v>54968</v>
      </c>
    </row>
    <row r="24" spans="1:16" ht="15" customHeight="1">
      <c r="A24" s="165" t="s">
        <v>229</v>
      </c>
      <c r="B24" s="148">
        <v>60152</v>
      </c>
      <c r="C24" s="148">
        <v>4418569</v>
      </c>
      <c r="D24" s="148">
        <v>62512</v>
      </c>
      <c r="E24" s="148">
        <v>9722</v>
      </c>
      <c r="F24" s="148">
        <v>250691</v>
      </c>
      <c r="G24" s="148">
        <v>10972</v>
      </c>
      <c r="H24" s="148">
        <v>47192</v>
      </c>
      <c r="I24" s="148">
        <v>115496</v>
      </c>
      <c r="J24" s="148">
        <v>57</v>
      </c>
      <c r="K24" s="148">
        <v>3507</v>
      </c>
      <c r="L24" s="148">
        <v>38759</v>
      </c>
      <c r="M24" s="148">
        <v>1048</v>
      </c>
      <c r="N24" s="148">
        <v>69066</v>
      </c>
      <c r="O24" s="148">
        <v>4824356</v>
      </c>
      <c r="P24" s="148">
        <v>57040</v>
      </c>
    </row>
    <row r="25" spans="1:16" ht="15" customHeight="1">
      <c r="A25" s="165" t="s">
        <v>230</v>
      </c>
      <c r="B25" s="148">
        <v>49289</v>
      </c>
      <c r="C25" s="148">
        <v>3753458</v>
      </c>
      <c r="D25" s="148">
        <v>64442</v>
      </c>
      <c r="E25" s="148">
        <v>7728</v>
      </c>
      <c r="F25" s="148">
        <v>197045</v>
      </c>
      <c r="G25" s="148">
        <v>11400</v>
      </c>
      <c r="H25" s="148">
        <v>39915</v>
      </c>
      <c r="I25" s="148">
        <v>126494</v>
      </c>
      <c r="J25" s="148">
        <v>73</v>
      </c>
      <c r="K25" s="148">
        <v>3421</v>
      </c>
      <c r="L25" s="148">
        <v>37858</v>
      </c>
      <c r="M25" s="148">
        <v>968</v>
      </c>
      <c r="N25" s="148">
        <v>56978</v>
      </c>
      <c r="O25" s="148">
        <v>4112901</v>
      </c>
      <c r="P25" s="148">
        <v>58460</v>
      </c>
    </row>
    <row r="26" spans="1:16" ht="15" customHeight="1">
      <c r="A26" s="165" t="s">
        <v>231</v>
      </c>
      <c r="B26" s="148">
        <v>42958</v>
      </c>
      <c r="C26" s="148">
        <v>3266494</v>
      </c>
      <c r="D26" s="148">
        <v>63881</v>
      </c>
      <c r="E26" s="148">
        <v>6648</v>
      </c>
      <c r="F26" s="148">
        <v>193827</v>
      </c>
      <c r="G26" s="148">
        <v>11700</v>
      </c>
      <c r="H26" s="148">
        <v>35056</v>
      </c>
      <c r="I26" s="148">
        <v>142202</v>
      </c>
      <c r="J26" s="148">
        <v>82</v>
      </c>
      <c r="K26" s="148">
        <v>3104</v>
      </c>
      <c r="L26" s="148">
        <v>38817</v>
      </c>
      <c r="M26" s="148">
        <v>1016</v>
      </c>
      <c r="N26" s="148">
        <v>49733</v>
      </c>
      <c r="O26" s="148">
        <v>3644266</v>
      </c>
      <c r="P26" s="148">
        <v>58524</v>
      </c>
    </row>
    <row r="27" spans="1:16" ht="15" customHeight="1">
      <c r="A27" s="165" t="s">
        <v>232</v>
      </c>
      <c r="B27" s="148">
        <v>34587</v>
      </c>
      <c r="C27" s="148">
        <v>2686500</v>
      </c>
      <c r="D27" s="148">
        <v>65950</v>
      </c>
      <c r="E27" s="148">
        <v>5314</v>
      </c>
      <c r="F27" s="148">
        <v>148367</v>
      </c>
      <c r="G27" s="148">
        <v>10561</v>
      </c>
      <c r="H27" s="148">
        <v>28700</v>
      </c>
      <c r="I27" s="148">
        <v>120964</v>
      </c>
      <c r="J27" s="148">
        <v>97</v>
      </c>
      <c r="K27" s="148">
        <v>2719</v>
      </c>
      <c r="L27" s="148">
        <v>31552</v>
      </c>
      <c r="M27" s="148">
        <v>940</v>
      </c>
      <c r="N27" s="148">
        <v>40175</v>
      </c>
      <c r="O27" s="148">
        <v>2990949</v>
      </c>
      <c r="P27" s="148">
        <v>60411</v>
      </c>
    </row>
    <row r="28" spans="1:16" ht="15" customHeight="1">
      <c r="A28" s="165" t="s">
        <v>233</v>
      </c>
      <c r="B28" s="128">
        <v>29345</v>
      </c>
      <c r="C28" s="128">
        <v>2280896</v>
      </c>
      <c r="D28" s="128">
        <v>65234</v>
      </c>
      <c r="E28" s="128">
        <v>4499</v>
      </c>
      <c r="F28" s="128">
        <v>134995</v>
      </c>
      <c r="G28" s="128">
        <v>11037</v>
      </c>
      <c r="H28" s="125">
        <v>25018</v>
      </c>
      <c r="I28" s="125">
        <v>113757</v>
      </c>
      <c r="J28" s="125">
        <v>117</v>
      </c>
      <c r="K28" s="125">
        <v>2562</v>
      </c>
      <c r="L28" s="125">
        <v>27611</v>
      </c>
      <c r="M28" s="125">
        <v>842</v>
      </c>
      <c r="N28" s="125">
        <v>34530</v>
      </c>
      <c r="O28" s="125">
        <v>2560098</v>
      </c>
      <c r="P28" s="125">
        <v>59044</v>
      </c>
    </row>
    <row r="29" spans="1:16" s="7" customFormat="1" ht="15" customHeight="1">
      <c r="A29" s="165" t="s">
        <v>234</v>
      </c>
      <c r="B29" s="148">
        <v>36724</v>
      </c>
      <c r="C29" s="148">
        <v>2834079</v>
      </c>
      <c r="D29" s="148">
        <v>64094</v>
      </c>
      <c r="E29" s="148">
        <v>5703</v>
      </c>
      <c r="F29" s="148">
        <v>171644</v>
      </c>
      <c r="G29" s="148">
        <v>12483</v>
      </c>
      <c r="H29" s="148">
        <v>31107</v>
      </c>
      <c r="I29" s="148">
        <v>157637</v>
      </c>
      <c r="J29" s="148">
        <v>130</v>
      </c>
      <c r="K29" s="148">
        <v>3460</v>
      </c>
      <c r="L29" s="148">
        <v>35071</v>
      </c>
      <c r="M29" s="148">
        <v>815</v>
      </c>
      <c r="N29" s="148">
        <v>43323</v>
      </c>
      <c r="O29" s="148">
        <v>3199390</v>
      </c>
      <c r="P29" s="148">
        <v>58310</v>
      </c>
    </row>
    <row r="30" spans="1:16" ht="15" customHeight="1">
      <c r="A30" s="166" t="s">
        <v>235</v>
      </c>
      <c r="B30" s="149">
        <v>1036487</v>
      </c>
      <c r="C30" s="149">
        <v>74544028</v>
      </c>
      <c r="D30" s="149">
        <v>59304</v>
      </c>
      <c r="E30" s="149">
        <v>151737</v>
      </c>
      <c r="F30" s="149">
        <v>3935855</v>
      </c>
      <c r="G30" s="149">
        <v>10256</v>
      </c>
      <c r="H30" s="149">
        <v>770176</v>
      </c>
      <c r="I30" s="149">
        <v>1889323</v>
      </c>
      <c r="J30" s="149">
        <v>87</v>
      </c>
      <c r="K30" s="149">
        <v>49972</v>
      </c>
      <c r="L30" s="149">
        <v>533461</v>
      </c>
      <c r="M30" s="149">
        <v>1096</v>
      </c>
      <c r="N30" s="149">
        <v>1160089</v>
      </c>
      <c r="O30" s="149">
        <v>80906277</v>
      </c>
      <c r="P30" s="149">
        <v>55904</v>
      </c>
    </row>
    <row r="31" spans="1:16" ht="15" customHeight="1">
      <c r="A31" s="165" t="s">
        <v>2</v>
      </c>
      <c r="B31" s="148"/>
      <c r="C31" s="148"/>
      <c r="D31" s="148"/>
      <c r="E31" s="148"/>
      <c r="F31" s="148"/>
      <c r="G31" s="148"/>
      <c r="H31" s="148"/>
      <c r="I31" s="148"/>
      <c r="J31" s="148"/>
      <c r="K31" s="148"/>
      <c r="L31" s="148"/>
      <c r="M31" s="148"/>
      <c r="N31" s="148"/>
      <c r="O31" s="148"/>
      <c r="P31" s="148"/>
    </row>
    <row r="32" spans="1:16" ht="15" customHeight="1">
      <c r="A32" s="165" t="s">
        <v>217</v>
      </c>
      <c r="B32" s="148">
        <v>4047</v>
      </c>
      <c r="C32" s="148">
        <v>146246</v>
      </c>
      <c r="D32" s="148">
        <v>22366</v>
      </c>
      <c r="E32" s="148">
        <v>516</v>
      </c>
      <c r="F32" s="148">
        <v>9617</v>
      </c>
      <c r="G32" s="148">
        <v>13175</v>
      </c>
      <c r="H32" s="148">
        <v>2292</v>
      </c>
      <c r="I32" s="148">
        <v>7024</v>
      </c>
      <c r="J32" s="148">
        <v>68</v>
      </c>
      <c r="K32" s="148">
        <v>132</v>
      </c>
      <c r="L32" s="148">
        <v>5999</v>
      </c>
      <c r="M32" s="148">
        <v>2345</v>
      </c>
      <c r="N32" s="148">
        <v>4694</v>
      </c>
      <c r="O32" s="148">
        <v>169027</v>
      </c>
      <c r="P32" s="148">
        <v>21742</v>
      </c>
    </row>
    <row r="33" spans="1:16" ht="15" customHeight="1">
      <c r="A33" s="165" t="s">
        <v>218</v>
      </c>
      <c r="B33" s="148">
        <v>15810</v>
      </c>
      <c r="C33" s="148">
        <v>378842</v>
      </c>
      <c r="D33" s="148">
        <v>15941</v>
      </c>
      <c r="E33" s="148">
        <v>2033</v>
      </c>
      <c r="F33" s="148">
        <v>27350</v>
      </c>
      <c r="G33" s="148">
        <v>9152</v>
      </c>
      <c r="H33" s="148">
        <v>7612</v>
      </c>
      <c r="I33" s="148">
        <v>20859</v>
      </c>
      <c r="J33" s="148">
        <v>43</v>
      </c>
      <c r="K33" s="148">
        <v>486</v>
      </c>
      <c r="L33" s="148">
        <v>5029</v>
      </c>
      <c r="M33" s="148">
        <v>5071</v>
      </c>
      <c r="N33" s="148">
        <v>18370</v>
      </c>
      <c r="O33" s="148">
        <v>431600</v>
      </c>
      <c r="P33" s="148">
        <v>15791</v>
      </c>
    </row>
    <row r="34" spans="1:16" ht="15" customHeight="1">
      <c r="A34" s="165" t="s">
        <v>219</v>
      </c>
      <c r="B34" s="148">
        <v>26747</v>
      </c>
      <c r="C34" s="148">
        <v>876745</v>
      </c>
      <c r="D34" s="148">
        <v>27406</v>
      </c>
      <c r="E34" s="148">
        <v>3916</v>
      </c>
      <c r="F34" s="148">
        <v>60731</v>
      </c>
      <c r="G34" s="148">
        <v>11870</v>
      </c>
      <c r="H34" s="148">
        <v>14300</v>
      </c>
      <c r="I34" s="148">
        <v>41745</v>
      </c>
      <c r="J34" s="148">
        <v>67</v>
      </c>
      <c r="K34" s="148">
        <v>867</v>
      </c>
      <c r="L34" s="148">
        <v>13423</v>
      </c>
      <c r="M34" s="148">
        <v>6311</v>
      </c>
      <c r="N34" s="148">
        <v>30832</v>
      </c>
      <c r="O34" s="148">
        <v>992223</v>
      </c>
      <c r="P34" s="148">
        <v>26251</v>
      </c>
    </row>
    <row r="35" spans="1:16" ht="15" customHeight="1">
      <c r="A35" s="165" t="s">
        <v>220</v>
      </c>
      <c r="B35" s="148">
        <v>29226</v>
      </c>
      <c r="C35" s="148">
        <v>1111276</v>
      </c>
      <c r="D35" s="148">
        <v>33557</v>
      </c>
      <c r="E35" s="148">
        <v>4699</v>
      </c>
      <c r="F35" s="148">
        <v>78918</v>
      </c>
      <c r="G35" s="148">
        <v>12861</v>
      </c>
      <c r="H35" s="148">
        <v>17355</v>
      </c>
      <c r="I35" s="148">
        <v>50495</v>
      </c>
      <c r="J35" s="148">
        <v>85</v>
      </c>
      <c r="K35" s="148">
        <v>1094</v>
      </c>
      <c r="L35" s="148">
        <v>18721</v>
      </c>
      <c r="M35" s="148">
        <v>7868</v>
      </c>
      <c r="N35" s="148">
        <v>34146</v>
      </c>
      <c r="O35" s="148">
        <v>1259520</v>
      </c>
      <c r="P35" s="148">
        <v>31390</v>
      </c>
    </row>
    <row r="36" spans="1:16" ht="15" customHeight="1">
      <c r="A36" s="165" t="s">
        <v>221</v>
      </c>
      <c r="B36" s="148">
        <v>32647</v>
      </c>
      <c r="C36" s="148">
        <v>1390746</v>
      </c>
      <c r="D36" s="148">
        <v>37000</v>
      </c>
      <c r="E36" s="148">
        <v>5430</v>
      </c>
      <c r="F36" s="148">
        <v>96470</v>
      </c>
      <c r="G36" s="148">
        <v>12595</v>
      </c>
      <c r="H36" s="148">
        <v>20796</v>
      </c>
      <c r="I36" s="148">
        <v>57791</v>
      </c>
      <c r="J36" s="148">
        <v>90</v>
      </c>
      <c r="K36" s="148">
        <v>1448</v>
      </c>
      <c r="L36" s="148">
        <v>25789</v>
      </c>
      <c r="M36" s="148">
        <v>5690</v>
      </c>
      <c r="N36" s="148">
        <v>38240</v>
      </c>
      <c r="O36" s="148">
        <v>1572393</v>
      </c>
      <c r="P36" s="148">
        <v>34576</v>
      </c>
    </row>
    <row r="37" spans="1:16" ht="15" customHeight="1">
      <c r="A37" s="165" t="s">
        <v>222</v>
      </c>
      <c r="B37" s="148">
        <v>33594</v>
      </c>
      <c r="C37" s="148">
        <v>1519295</v>
      </c>
      <c r="D37" s="148">
        <v>39000</v>
      </c>
      <c r="E37" s="148">
        <v>5559</v>
      </c>
      <c r="F37" s="148">
        <v>102156</v>
      </c>
      <c r="G37" s="148">
        <v>13147</v>
      </c>
      <c r="H37" s="148">
        <v>22430</v>
      </c>
      <c r="I37" s="148">
        <v>69976</v>
      </c>
      <c r="J37" s="148">
        <v>95</v>
      </c>
      <c r="K37" s="148">
        <v>1549</v>
      </c>
      <c r="L37" s="148">
        <v>24136</v>
      </c>
      <c r="M37" s="148">
        <v>4800</v>
      </c>
      <c r="N37" s="148">
        <v>39502</v>
      </c>
      <c r="O37" s="148">
        <v>1714226</v>
      </c>
      <c r="P37" s="148">
        <v>36318</v>
      </c>
    </row>
    <row r="38" spans="1:16" ht="15" customHeight="1">
      <c r="A38" s="165" t="s">
        <v>223</v>
      </c>
      <c r="B38" s="148">
        <v>33121</v>
      </c>
      <c r="C38" s="148">
        <v>1563529</v>
      </c>
      <c r="D38" s="148">
        <v>40581</v>
      </c>
      <c r="E38" s="148">
        <v>5917</v>
      </c>
      <c r="F38" s="148">
        <v>115755</v>
      </c>
      <c r="G38" s="148">
        <v>13295</v>
      </c>
      <c r="H38" s="148">
        <v>22590</v>
      </c>
      <c r="I38" s="148">
        <v>64773</v>
      </c>
      <c r="J38" s="148">
        <v>88</v>
      </c>
      <c r="K38" s="148">
        <v>1678</v>
      </c>
      <c r="L38" s="148">
        <v>28513</v>
      </c>
      <c r="M38" s="148">
        <v>5942</v>
      </c>
      <c r="N38" s="148">
        <v>39370</v>
      </c>
      <c r="O38" s="148">
        <v>1773469</v>
      </c>
      <c r="P38" s="148">
        <v>37446</v>
      </c>
    </row>
    <row r="39" spans="1:16" ht="15" customHeight="1">
      <c r="A39" s="165" t="s">
        <v>224</v>
      </c>
      <c r="B39" s="148">
        <v>30874</v>
      </c>
      <c r="C39" s="148">
        <v>1503201</v>
      </c>
      <c r="D39" s="148">
        <v>42016</v>
      </c>
      <c r="E39" s="148">
        <v>5637</v>
      </c>
      <c r="F39" s="148">
        <v>111994</v>
      </c>
      <c r="G39" s="148">
        <v>14131</v>
      </c>
      <c r="H39" s="148">
        <v>21839</v>
      </c>
      <c r="I39" s="148">
        <v>65982</v>
      </c>
      <c r="J39" s="148">
        <v>88</v>
      </c>
      <c r="K39" s="148">
        <v>1766</v>
      </c>
      <c r="L39" s="148">
        <v>26298</v>
      </c>
      <c r="M39" s="148">
        <v>6107</v>
      </c>
      <c r="N39" s="148">
        <v>36982</v>
      </c>
      <c r="O39" s="148">
        <v>1707775</v>
      </c>
      <c r="P39" s="148">
        <v>38368</v>
      </c>
    </row>
    <row r="40" spans="1:16" ht="15" customHeight="1">
      <c r="A40" s="165" t="s">
        <v>225</v>
      </c>
      <c r="B40" s="148">
        <v>32046</v>
      </c>
      <c r="C40" s="148">
        <v>1605765</v>
      </c>
      <c r="D40" s="148">
        <v>42877</v>
      </c>
      <c r="E40" s="148">
        <v>5923</v>
      </c>
      <c r="F40" s="148">
        <v>120051</v>
      </c>
      <c r="G40" s="148">
        <v>13587</v>
      </c>
      <c r="H40" s="148">
        <v>22644</v>
      </c>
      <c r="I40" s="148">
        <v>76257</v>
      </c>
      <c r="J40" s="148">
        <v>80</v>
      </c>
      <c r="K40" s="148">
        <v>1836</v>
      </c>
      <c r="L40" s="148">
        <v>23909</v>
      </c>
      <c r="M40" s="148">
        <v>5358</v>
      </c>
      <c r="N40" s="148">
        <v>38423</v>
      </c>
      <c r="O40" s="148">
        <v>1826457</v>
      </c>
      <c r="P40" s="148">
        <v>39066</v>
      </c>
    </row>
    <row r="41" spans="1:16" ht="15" customHeight="1">
      <c r="A41" s="165" t="s">
        <v>226</v>
      </c>
      <c r="B41" s="148">
        <v>31309</v>
      </c>
      <c r="C41" s="148">
        <v>1610716</v>
      </c>
      <c r="D41" s="148">
        <v>43851</v>
      </c>
      <c r="E41" s="148">
        <v>5998</v>
      </c>
      <c r="F41" s="148">
        <v>128769</v>
      </c>
      <c r="G41" s="148">
        <v>14468</v>
      </c>
      <c r="H41" s="148">
        <v>22237</v>
      </c>
      <c r="I41" s="148">
        <v>69632</v>
      </c>
      <c r="J41" s="148">
        <v>68</v>
      </c>
      <c r="K41" s="148">
        <v>1967</v>
      </c>
      <c r="L41" s="148">
        <v>31001</v>
      </c>
      <c r="M41" s="148">
        <v>5695</v>
      </c>
      <c r="N41" s="148">
        <v>37800</v>
      </c>
      <c r="O41" s="148">
        <v>1838507</v>
      </c>
      <c r="P41" s="148">
        <v>39901</v>
      </c>
    </row>
    <row r="42" spans="1:16" ht="15" customHeight="1">
      <c r="A42" s="165" t="s">
        <v>227</v>
      </c>
      <c r="B42" s="148">
        <v>28267</v>
      </c>
      <c r="C42" s="148">
        <v>1496028</v>
      </c>
      <c r="D42" s="148">
        <v>44882</v>
      </c>
      <c r="E42" s="148">
        <v>5420</v>
      </c>
      <c r="F42" s="148">
        <v>118337</v>
      </c>
      <c r="G42" s="148">
        <v>14382</v>
      </c>
      <c r="H42" s="148">
        <v>20390</v>
      </c>
      <c r="I42" s="148">
        <v>68179</v>
      </c>
      <c r="J42" s="148">
        <v>76</v>
      </c>
      <c r="K42" s="148">
        <v>1883</v>
      </c>
      <c r="L42" s="148">
        <v>27505</v>
      </c>
      <c r="M42" s="148">
        <v>5304</v>
      </c>
      <c r="N42" s="148">
        <v>34243</v>
      </c>
      <c r="O42" s="148">
        <v>1710951</v>
      </c>
      <c r="P42" s="148">
        <v>40676</v>
      </c>
    </row>
    <row r="43" spans="1:16" ht="15" customHeight="1">
      <c r="A43" s="165" t="s">
        <v>228</v>
      </c>
      <c r="B43" s="148">
        <v>25942</v>
      </c>
      <c r="C43" s="148">
        <v>1441603</v>
      </c>
      <c r="D43" s="148">
        <v>46111</v>
      </c>
      <c r="E43" s="148">
        <v>5050</v>
      </c>
      <c r="F43" s="148">
        <v>112978</v>
      </c>
      <c r="G43" s="148">
        <v>14867</v>
      </c>
      <c r="H43" s="148">
        <v>18950</v>
      </c>
      <c r="I43" s="148">
        <v>81761</v>
      </c>
      <c r="J43" s="148">
        <v>83</v>
      </c>
      <c r="K43" s="148">
        <v>1811</v>
      </c>
      <c r="L43" s="148">
        <v>24863</v>
      </c>
      <c r="M43" s="148">
        <v>4445</v>
      </c>
      <c r="N43" s="148">
        <v>31559</v>
      </c>
      <c r="O43" s="148">
        <v>1661625</v>
      </c>
      <c r="P43" s="148">
        <v>41952</v>
      </c>
    </row>
    <row r="44" spans="1:16" ht="15" customHeight="1">
      <c r="A44" s="165" t="s">
        <v>229</v>
      </c>
      <c r="B44" s="148">
        <v>23540</v>
      </c>
      <c r="C44" s="148">
        <v>1353986</v>
      </c>
      <c r="D44" s="148">
        <v>47486</v>
      </c>
      <c r="E44" s="148">
        <v>4770</v>
      </c>
      <c r="F44" s="148">
        <v>109824</v>
      </c>
      <c r="G44" s="148">
        <v>14915</v>
      </c>
      <c r="H44" s="148">
        <v>17544</v>
      </c>
      <c r="I44" s="148">
        <v>76047</v>
      </c>
      <c r="J44" s="148">
        <v>94</v>
      </c>
      <c r="K44" s="148">
        <v>1863</v>
      </c>
      <c r="L44" s="148">
        <v>29544</v>
      </c>
      <c r="M44" s="148">
        <v>4796</v>
      </c>
      <c r="N44" s="148">
        <v>28977</v>
      </c>
      <c r="O44" s="148">
        <v>1568819</v>
      </c>
      <c r="P44" s="148">
        <v>42454</v>
      </c>
    </row>
    <row r="45" spans="1:16" ht="15" customHeight="1">
      <c r="A45" s="165" t="s">
        <v>230</v>
      </c>
      <c r="B45" s="148">
        <v>21548</v>
      </c>
      <c r="C45" s="148">
        <v>1287012</v>
      </c>
      <c r="D45" s="148">
        <v>48833</v>
      </c>
      <c r="E45" s="148">
        <v>4206</v>
      </c>
      <c r="F45" s="148">
        <v>105175</v>
      </c>
      <c r="G45" s="148">
        <v>15433</v>
      </c>
      <c r="H45" s="148">
        <v>16401</v>
      </c>
      <c r="I45" s="148">
        <v>78160</v>
      </c>
      <c r="J45" s="148">
        <v>110</v>
      </c>
      <c r="K45" s="148">
        <v>1972</v>
      </c>
      <c r="L45" s="148">
        <v>31458</v>
      </c>
      <c r="M45" s="148">
        <v>5362</v>
      </c>
      <c r="N45" s="148">
        <v>26674</v>
      </c>
      <c r="O45" s="148">
        <v>1499814</v>
      </c>
      <c r="P45" s="148">
        <v>43888</v>
      </c>
    </row>
    <row r="46" spans="1:16" ht="15" customHeight="1">
      <c r="A46" s="165" t="s">
        <v>231</v>
      </c>
      <c r="B46" s="148">
        <v>19810</v>
      </c>
      <c r="C46" s="148">
        <v>1220376</v>
      </c>
      <c r="D46" s="148">
        <v>49974</v>
      </c>
      <c r="E46" s="148">
        <v>3771</v>
      </c>
      <c r="F46" s="148">
        <v>99890</v>
      </c>
      <c r="G46" s="148">
        <v>15812</v>
      </c>
      <c r="H46" s="148">
        <v>14806</v>
      </c>
      <c r="I46" s="148">
        <v>70109</v>
      </c>
      <c r="J46" s="148">
        <v>109</v>
      </c>
      <c r="K46" s="148">
        <v>1634</v>
      </c>
      <c r="L46" s="148">
        <v>21996</v>
      </c>
      <c r="M46" s="148">
        <v>3737</v>
      </c>
      <c r="N46" s="148">
        <v>24215</v>
      </c>
      <c r="O46" s="148">
        <v>1411158</v>
      </c>
      <c r="P46" s="148">
        <v>45364</v>
      </c>
    </row>
    <row r="47" spans="1:16" ht="15" customHeight="1">
      <c r="A47" s="165" t="s">
        <v>232</v>
      </c>
      <c r="B47" s="148">
        <v>19305</v>
      </c>
      <c r="C47" s="148">
        <v>1190850</v>
      </c>
      <c r="D47" s="148">
        <v>49518</v>
      </c>
      <c r="E47" s="148">
        <v>3849</v>
      </c>
      <c r="F47" s="148">
        <v>112851</v>
      </c>
      <c r="G47" s="148">
        <v>17151</v>
      </c>
      <c r="H47" s="148">
        <v>14350</v>
      </c>
      <c r="I47" s="148">
        <v>82278</v>
      </c>
      <c r="J47" s="148">
        <v>132</v>
      </c>
      <c r="K47" s="148">
        <v>1503</v>
      </c>
      <c r="L47" s="148">
        <v>18642</v>
      </c>
      <c r="M47" s="148">
        <v>2435</v>
      </c>
      <c r="N47" s="148">
        <v>23617</v>
      </c>
      <c r="O47" s="148">
        <v>1403195</v>
      </c>
      <c r="P47" s="148">
        <v>45440</v>
      </c>
    </row>
    <row r="48" spans="1:16" s="7" customFormat="1" ht="15" customHeight="1">
      <c r="A48" s="165" t="s">
        <v>233</v>
      </c>
      <c r="B48" s="148">
        <v>16733</v>
      </c>
      <c r="C48" s="148">
        <v>1032691</v>
      </c>
      <c r="D48" s="148">
        <v>50015</v>
      </c>
      <c r="E48" s="148">
        <v>3366</v>
      </c>
      <c r="F48" s="148">
        <v>93107</v>
      </c>
      <c r="G48" s="148">
        <v>15660</v>
      </c>
      <c r="H48" s="148">
        <v>12686</v>
      </c>
      <c r="I48" s="148">
        <v>77027</v>
      </c>
      <c r="J48" s="148">
        <v>128</v>
      </c>
      <c r="K48" s="148">
        <v>1450</v>
      </c>
      <c r="L48" s="148">
        <v>19076</v>
      </c>
      <c r="M48" s="148">
        <v>2457</v>
      </c>
      <c r="N48" s="148">
        <v>20516</v>
      </c>
      <c r="O48" s="148">
        <v>1221970</v>
      </c>
      <c r="P48" s="148">
        <v>45632</v>
      </c>
    </row>
    <row r="49" spans="1:16" ht="15" customHeight="1">
      <c r="A49" s="165" t="s">
        <v>234</v>
      </c>
      <c r="B49" s="148">
        <v>21212</v>
      </c>
      <c r="C49" s="148">
        <v>1310866</v>
      </c>
      <c r="D49" s="148">
        <v>51016</v>
      </c>
      <c r="E49" s="148">
        <v>4193</v>
      </c>
      <c r="F49" s="148">
        <v>115850</v>
      </c>
      <c r="G49" s="148">
        <v>15965</v>
      </c>
      <c r="H49" s="148">
        <v>15953</v>
      </c>
      <c r="I49" s="148">
        <v>93556</v>
      </c>
      <c r="J49" s="148">
        <v>141</v>
      </c>
      <c r="K49" s="148">
        <v>1764</v>
      </c>
      <c r="L49" s="148">
        <v>20506</v>
      </c>
      <c r="M49" s="148">
        <v>1932</v>
      </c>
      <c r="N49" s="148">
        <v>25984</v>
      </c>
      <c r="O49" s="148">
        <v>1538976</v>
      </c>
      <c r="P49" s="148">
        <v>46314</v>
      </c>
    </row>
    <row r="50" spans="1:16" ht="15" customHeight="1">
      <c r="A50" s="166" t="s">
        <v>235</v>
      </c>
      <c r="B50" s="149">
        <v>445781</v>
      </c>
      <c r="C50" s="149">
        <v>22028690</v>
      </c>
      <c r="D50" s="149">
        <v>40747</v>
      </c>
      <c r="E50" s="149">
        <v>80263</v>
      </c>
      <c r="F50" s="149">
        <v>1718995</v>
      </c>
      <c r="G50" s="149">
        <v>14039</v>
      </c>
      <c r="H50" s="149">
        <v>305182</v>
      </c>
      <c r="I50" s="149">
        <v>1149065</v>
      </c>
      <c r="J50" s="149">
        <v>87</v>
      </c>
      <c r="K50" s="149">
        <v>26697</v>
      </c>
      <c r="L50" s="149">
        <v>393956</v>
      </c>
      <c r="M50" s="149">
        <v>4775</v>
      </c>
      <c r="N50" s="149">
        <v>534150</v>
      </c>
      <c r="O50" s="149">
        <v>25293182</v>
      </c>
      <c r="P50" s="149">
        <v>37413</v>
      </c>
    </row>
    <row r="51" spans="1:16" ht="15" customHeight="1">
      <c r="A51" s="165" t="s">
        <v>3</v>
      </c>
      <c r="B51" s="148"/>
      <c r="C51" s="148"/>
      <c r="D51" s="148"/>
      <c r="E51" s="148"/>
      <c r="F51" s="148"/>
      <c r="G51" s="148"/>
      <c r="H51" s="148"/>
      <c r="I51" s="148"/>
      <c r="J51" s="148"/>
      <c r="K51" s="148"/>
      <c r="L51" s="148"/>
      <c r="M51" s="148"/>
      <c r="N51" s="148"/>
      <c r="O51" s="148"/>
      <c r="P51" s="148"/>
    </row>
    <row r="52" spans="1:16" ht="15" customHeight="1">
      <c r="A52" s="165" t="s">
        <v>217</v>
      </c>
      <c r="B52" s="148">
        <v>168</v>
      </c>
      <c r="C52" s="148">
        <v>6997</v>
      </c>
      <c r="D52" s="148">
        <v>31525</v>
      </c>
      <c r="E52" s="148">
        <v>48</v>
      </c>
      <c r="F52" s="148">
        <v>954</v>
      </c>
      <c r="G52" s="148">
        <v>20115</v>
      </c>
      <c r="H52" s="148">
        <v>84</v>
      </c>
      <c r="I52" s="148">
        <v>1011</v>
      </c>
      <c r="J52" s="148">
        <v>76</v>
      </c>
      <c r="K52" s="172"/>
      <c r="L52" s="172"/>
      <c r="M52" s="172"/>
      <c r="N52" s="148">
        <v>205</v>
      </c>
      <c r="O52" s="148">
        <v>8974</v>
      </c>
      <c r="P52" s="148">
        <v>29404</v>
      </c>
    </row>
    <row r="53" spans="1:16" ht="15" customHeight="1">
      <c r="A53" s="165" t="s">
        <v>218</v>
      </c>
      <c r="B53" s="148">
        <v>989</v>
      </c>
      <c r="C53" s="148">
        <v>14221</v>
      </c>
      <c r="D53" s="148">
        <v>7153</v>
      </c>
      <c r="E53" s="148">
        <v>149</v>
      </c>
      <c r="F53" s="148">
        <v>1729</v>
      </c>
      <c r="G53" s="148">
        <v>7485</v>
      </c>
      <c r="H53" s="148">
        <v>186</v>
      </c>
      <c r="I53" s="148">
        <v>508</v>
      </c>
      <c r="J53" s="148">
        <v>24</v>
      </c>
      <c r="K53" s="148">
        <v>14</v>
      </c>
      <c r="L53" s="148">
        <v>164</v>
      </c>
      <c r="M53" s="148">
        <v>8013</v>
      </c>
      <c r="N53" s="148">
        <v>1144</v>
      </c>
      <c r="O53" s="148">
        <v>16618</v>
      </c>
      <c r="P53" s="148">
        <v>7233</v>
      </c>
    </row>
    <row r="54" spans="1:16" ht="15" customHeight="1">
      <c r="A54" s="165" t="s">
        <v>219</v>
      </c>
      <c r="B54" s="148">
        <v>1453</v>
      </c>
      <c r="C54" s="148">
        <v>25915</v>
      </c>
      <c r="D54" s="148">
        <v>12129</v>
      </c>
      <c r="E54" s="148">
        <v>304</v>
      </c>
      <c r="F54" s="148">
        <v>4836</v>
      </c>
      <c r="G54" s="148">
        <v>14597</v>
      </c>
      <c r="H54" s="148">
        <v>316</v>
      </c>
      <c r="I54" s="148">
        <v>77</v>
      </c>
      <c r="J54" s="148">
        <v>12</v>
      </c>
      <c r="K54" s="148">
        <v>11</v>
      </c>
      <c r="L54" s="148">
        <v>72</v>
      </c>
      <c r="M54" s="148">
        <v>2340</v>
      </c>
      <c r="N54" s="148">
        <v>1711</v>
      </c>
      <c r="O54" s="148">
        <v>30740</v>
      </c>
      <c r="P54" s="148">
        <v>13367</v>
      </c>
    </row>
    <row r="55" spans="1:16" ht="15" customHeight="1">
      <c r="A55" s="165" t="s">
        <v>220</v>
      </c>
      <c r="B55" s="148">
        <v>2462</v>
      </c>
      <c r="C55" s="148">
        <v>58584</v>
      </c>
      <c r="D55" s="148">
        <v>18928</v>
      </c>
      <c r="E55" s="148">
        <v>571</v>
      </c>
      <c r="F55" s="148">
        <v>8898</v>
      </c>
      <c r="G55" s="148">
        <v>12257</v>
      </c>
      <c r="H55" s="148">
        <v>677</v>
      </c>
      <c r="I55" s="148">
        <v>906</v>
      </c>
      <c r="J55" s="148">
        <v>33</v>
      </c>
      <c r="K55" s="148">
        <v>12</v>
      </c>
      <c r="L55" s="148">
        <v>94</v>
      </c>
      <c r="M55" s="148">
        <v>1723</v>
      </c>
      <c r="N55" s="148">
        <v>2888</v>
      </c>
      <c r="O55" s="148">
        <v>68350</v>
      </c>
      <c r="P55" s="148">
        <v>19036</v>
      </c>
    </row>
    <row r="56" spans="1:16" ht="15" customHeight="1">
      <c r="A56" s="165" t="s">
        <v>221</v>
      </c>
      <c r="B56" s="148">
        <v>3368</v>
      </c>
      <c r="C56" s="148">
        <v>92924</v>
      </c>
      <c r="D56" s="148">
        <v>23117</v>
      </c>
      <c r="E56" s="148">
        <v>1064</v>
      </c>
      <c r="F56" s="148">
        <v>17271</v>
      </c>
      <c r="G56" s="148">
        <v>13853</v>
      </c>
      <c r="H56" s="148">
        <v>1147</v>
      </c>
      <c r="I56" s="148">
        <v>497</v>
      </c>
      <c r="J56" s="148">
        <v>44</v>
      </c>
      <c r="K56" s="148">
        <v>38</v>
      </c>
      <c r="L56" s="148">
        <v>690</v>
      </c>
      <c r="M56" s="148">
        <v>9812</v>
      </c>
      <c r="N56" s="148">
        <v>4135</v>
      </c>
      <c r="O56" s="148">
        <v>111016</v>
      </c>
      <c r="P56" s="148">
        <v>22330</v>
      </c>
    </row>
    <row r="57" spans="1:16" ht="15" customHeight="1">
      <c r="A57" s="165" t="s">
        <v>222</v>
      </c>
      <c r="B57" s="148">
        <v>4818</v>
      </c>
      <c r="C57" s="148">
        <v>156896</v>
      </c>
      <c r="D57" s="148">
        <v>30976</v>
      </c>
      <c r="E57" s="148">
        <v>2009</v>
      </c>
      <c r="F57" s="148">
        <v>39490</v>
      </c>
      <c r="G57" s="148">
        <v>18367</v>
      </c>
      <c r="H57" s="148">
        <v>2053</v>
      </c>
      <c r="I57" s="148">
        <v>699</v>
      </c>
      <c r="J57" s="148">
        <v>58</v>
      </c>
      <c r="K57" s="148">
        <v>60</v>
      </c>
      <c r="L57" s="148">
        <v>831</v>
      </c>
      <c r="M57" s="148">
        <v>6001</v>
      </c>
      <c r="N57" s="148">
        <v>6193</v>
      </c>
      <c r="O57" s="148">
        <v>197803</v>
      </c>
      <c r="P57" s="148">
        <v>29481</v>
      </c>
    </row>
    <row r="58" spans="1:16" ht="15" customHeight="1">
      <c r="A58" s="165" t="s">
        <v>223</v>
      </c>
      <c r="B58" s="148">
        <v>6246</v>
      </c>
      <c r="C58" s="148">
        <v>216260</v>
      </c>
      <c r="D58" s="148">
        <v>33665</v>
      </c>
      <c r="E58" s="148">
        <v>2974</v>
      </c>
      <c r="F58" s="148">
        <v>64441</v>
      </c>
      <c r="G58" s="148">
        <v>20316</v>
      </c>
      <c r="H58" s="148">
        <v>2733</v>
      </c>
      <c r="I58" s="148">
        <v>832</v>
      </c>
      <c r="J58" s="148">
        <v>56</v>
      </c>
      <c r="K58" s="148">
        <v>98</v>
      </c>
      <c r="L58" s="148">
        <v>1033</v>
      </c>
      <c r="M58" s="148">
        <v>5176</v>
      </c>
      <c r="N58" s="148">
        <v>8354</v>
      </c>
      <c r="O58" s="148">
        <v>282647</v>
      </c>
      <c r="P58" s="148">
        <v>31672</v>
      </c>
    </row>
    <row r="59" spans="1:16" ht="15" customHeight="1">
      <c r="A59" s="165" t="s">
        <v>224</v>
      </c>
      <c r="B59" s="148">
        <v>4878</v>
      </c>
      <c r="C59" s="148">
        <v>169289</v>
      </c>
      <c r="D59" s="148">
        <v>32304</v>
      </c>
      <c r="E59" s="148">
        <v>1908</v>
      </c>
      <c r="F59" s="148">
        <v>37786</v>
      </c>
      <c r="G59" s="148">
        <v>17530</v>
      </c>
      <c r="H59" s="148">
        <v>2372</v>
      </c>
      <c r="I59" s="148">
        <v>750</v>
      </c>
      <c r="J59" s="148">
        <v>56</v>
      </c>
      <c r="K59" s="148">
        <v>73</v>
      </c>
      <c r="L59" s="148">
        <v>978</v>
      </c>
      <c r="M59" s="148">
        <v>3262</v>
      </c>
      <c r="N59" s="148">
        <v>6235</v>
      </c>
      <c r="O59" s="148">
        <v>208758</v>
      </c>
      <c r="P59" s="148">
        <v>30061</v>
      </c>
    </row>
    <row r="60" spans="1:16" ht="15" customHeight="1">
      <c r="A60" s="165" t="s">
        <v>225</v>
      </c>
      <c r="B60" s="148">
        <v>5682</v>
      </c>
      <c r="C60" s="148">
        <v>213436</v>
      </c>
      <c r="D60" s="148">
        <v>36156</v>
      </c>
      <c r="E60" s="148">
        <v>1903</v>
      </c>
      <c r="F60" s="148">
        <v>39323</v>
      </c>
      <c r="G60" s="148">
        <v>17962</v>
      </c>
      <c r="H60" s="148">
        <v>2797</v>
      </c>
      <c r="I60" s="148">
        <v>256</v>
      </c>
      <c r="J60" s="148">
        <v>39</v>
      </c>
      <c r="K60" s="148">
        <v>193</v>
      </c>
      <c r="L60" s="148">
        <v>7529</v>
      </c>
      <c r="M60" s="148">
        <v>108</v>
      </c>
      <c r="N60" s="148">
        <v>7063</v>
      </c>
      <c r="O60" s="148">
        <v>260216</v>
      </c>
      <c r="P60" s="148">
        <v>33298</v>
      </c>
    </row>
    <row r="61" spans="1:16" ht="15" customHeight="1">
      <c r="A61" s="165" t="s">
        <v>226</v>
      </c>
      <c r="B61" s="148">
        <v>5876</v>
      </c>
      <c r="C61" s="148">
        <v>220370</v>
      </c>
      <c r="D61" s="148">
        <v>35120</v>
      </c>
      <c r="E61" s="148">
        <v>1356</v>
      </c>
      <c r="F61" s="148">
        <v>23908</v>
      </c>
      <c r="G61" s="148">
        <v>13476</v>
      </c>
      <c r="H61" s="148">
        <v>2616</v>
      </c>
      <c r="I61" s="148">
        <v>1161</v>
      </c>
      <c r="J61" s="148">
        <v>46</v>
      </c>
      <c r="K61" s="148">
        <v>170</v>
      </c>
      <c r="L61" s="148">
        <v>770</v>
      </c>
      <c r="M61" s="148">
        <v>141</v>
      </c>
      <c r="N61" s="148">
        <v>6776</v>
      </c>
      <c r="O61" s="148">
        <v>246508</v>
      </c>
      <c r="P61" s="148">
        <v>32123</v>
      </c>
    </row>
    <row r="62" spans="1:16" ht="15" customHeight="1">
      <c r="A62" s="165" t="s">
        <v>227</v>
      </c>
      <c r="B62" s="148">
        <v>4977</v>
      </c>
      <c r="C62" s="148">
        <v>188439</v>
      </c>
      <c r="D62" s="148">
        <v>36128</v>
      </c>
      <c r="E62" s="148">
        <v>1149</v>
      </c>
      <c r="F62" s="148">
        <v>20805</v>
      </c>
      <c r="G62" s="148">
        <v>14860</v>
      </c>
      <c r="H62" s="148">
        <v>2294</v>
      </c>
      <c r="I62" s="148">
        <v>686</v>
      </c>
      <c r="J62" s="148">
        <v>34</v>
      </c>
      <c r="K62" s="148">
        <v>157</v>
      </c>
      <c r="L62" s="148">
        <v>844</v>
      </c>
      <c r="M62" s="148">
        <v>227</v>
      </c>
      <c r="N62" s="148">
        <v>5829</v>
      </c>
      <c r="O62" s="148">
        <v>210561</v>
      </c>
      <c r="P62" s="148">
        <v>32969</v>
      </c>
    </row>
    <row r="63" spans="1:16" ht="15" customHeight="1">
      <c r="A63" s="165" t="s">
        <v>228</v>
      </c>
      <c r="B63" s="148">
        <v>6129</v>
      </c>
      <c r="C63" s="148">
        <v>227734</v>
      </c>
      <c r="D63" s="148">
        <v>35069</v>
      </c>
      <c r="E63" s="148">
        <v>1321</v>
      </c>
      <c r="F63" s="148">
        <v>21934</v>
      </c>
      <c r="G63" s="148">
        <v>13584</v>
      </c>
      <c r="H63" s="148">
        <v>2695</v>
      </c>
      <c r="I63" s="148">
        <v>6521</v>
      </c>
      <c r="J63" s="148">
        <v>29</v>
      </c>
      <c r="K63" s="148">
        <v>201</v>
      </c>
      <c r="L63" s="148">
        <v>825</v>
      </c>
      <c r="M63" s="148">
        <v>158</v>
      </c>
      <c r="N63" s="148">
        <v>7058</v>
      </c>
      <c r="O63" s="148">
        <v>258073</v>
      </c>
      <c r="P63" s="148">
        <v>32011</v>
      </c>
    </row>
    <row r="64" spans="1:16" ht="15" customHeight="1">
      <c r="A64" s="165" t="s">
        <v>229</v>
      </c>
      <c r="B64" s="148">
        <v>5706</v>
      </c>
      <c r="C64" s="148">
        <v>212034</v>
      </c>
      <c r="D64" s="148">
        <v>33518</v>
      </c>
      <c r="E64" s="148">
        <v>1308</v>
      </c>
      <c r="F64" s="148">
        <v>25366</v>
      </c>
      <c r="G64" s="148">
        <v>15250</v>
      </c>
      <c r="H64" s="148">
        <v>2415</v>
      </c>
      <c r="I64" s="148">
        <v>150</v>
      </c>
      <c r="J64" s="148">
        <v>26</v>
      </c>
      <c r="K64" s="148">
        <v>145</v>
      </c>
      <c r="L64" s="148">
        <v>818</v>
      </c>
      <c r="M64" s="148">
        <v>1369</v>
      </c>
      <c r="N64" s="148">
        <v>6699</v>
      </c>
      <c r="O64" s="148">
        <v>238610</v>
      </c>
      <c r="P64" s="148">
        <v>30613</v>
      </c>
    </row>
    <row r="65" spans="1:16" ht="15" customHeight="1">
      <c r="A65" s="165" t="s">
        <v>230</v>
      </c>
      <c r="B65" s="148">
        <v>6502</v>
      </c>
      <c r="C65" s="148">
        <v>249452</v>
      </c>
      <c r="D65" s="148">
        <v>35174</v>
      </c>
      <c r="E65" s="148">
        <v>1299</v>
      </c>
      <c r="F65" s="148">
        <v>24018</v>
      </c>
      <c r="G65" s="148">
        <v>13283</v>
      </c>
      <c r="H65" s="148">
        <v>2874</v>
      </c>
      <c r="I65" s="148">
        <v>944</v>
      </c>
      <c r="J65" s="148">
        <v>26</v>
      </c>
      <c r="K65" s="148">
        <v>182</v>
      </c>
      <c r="L65" s="148">
        <v>791</v>
      </c>
      <c r="M65" s="148">
        <v>428</v>
      </c>
      <c r="N65" s="148">
        <v>7453</v>
      </c>
      <c r="O65" s="148">
        <v>275210</v>
      </c>
      <c r="P65" s="148">
        <v>31941</v>
      </c>
    </row>
    <row r="66" spans="1:16" ht="15" customHeight="1">
      <c r="A66" s="165" t="s">
        <v>231</v>
      </c>
      <c r="B66" s="148">
        <v>4780</v>
      </c>
      <c r="C66" s="148">
        <v>184411</v>
      </c>
      <c r="D66" s="148">
        <v>33697</v>
      </c>
      <c r="E66" s="148">
        <v>1066</v>
      </c>
      <c r="F66" s="148">
        <v>19915</v>
      </c>
      <c r="G66" s="148">
        <v>14733</v>
      </c>
      <c r="H66" s="148">
        <v>2043</v>
      </c>
      <c r="I66" s="148">
        <v>2521</v>
      </c>
      <c r="J66" s="148">
        <v>30</v>
      </c>
      <c r="K66" s="148">
        <v>159</v>
      </c>
      <c r="L66" s="148">
        <v>742</v>
      </c>
      <c r="M66" s="148">
        <v>530</v>
      </c>
      <c r="N66" s="148">
        <v>5638</v>
      </c>
      <c r="O66" s="148">
        <v>207043</v>
      </c>
      <c r="P66" s="148">
        <v>30259</v>
      </c>
    </row>
    <row r="67" spans="1:16" s="7" customFormat="1" ht="15" customHeight="1">
      <c r="A67" s="165" t="s">
        <v>232</v>
      </c>
      <c r="B67" s="148">
        <v>4525</v>
      </c>
      <c r="C67" s="148">
        <v>178864</v>
      </c>
      <c r="D67" s="148">
        <v>35399</v>
      </c>
      <c r="E67" s="148">
        <v>1104</v>
      </c>
      <c r="F67" s="148">
        <v>22345</v>
      </c>
      <c r="G67" s="148">
        <v>16988</v>
      </c>
      <c r="H67" s="148">
        <v>2152</v>
      </c>
      <c r="I67" s="148">
        <v>2903</v>
      </c>
      <c r="J67" s="148">
        <v>40</v>
      </c>
      <c r="K67" s="148">
        <v>155</v>
      </c>
      <c r="L67" s="148">
        <v>5796</v>
      </c>
      <c r="M67" s="148">
        <v>1444</v>
      </c>
      <c r="N67" s="148">
        <v>5392</v>
      </c>
      <c r="O67" s="148">
        <v>210224</v>
      </c>
      <c r="P67" s="148">
        <v>32478</v>
      </c>
    </row>
    <row r="68" spans="1:16" s="7" customFormat="1" ht="15" customHeight="1">
      <c r="A68" s="165" t="s">
        <v>233</v>
      </c>
      <c r="B68" s="148">
        <v>4223</v>
      </c>
      <c r="C68" s="148">
        <v>174831</v>
      </c>
      <c r="D68" s="148">
        <v>36762</v>
      </c>
      <c r="E68" s="148">
        <v>1353</v>
      </c>
      <c r="F68" s="148">
        <v>32622</v>
      </c>
      <c r="G68" s="148">
        <v>20263</v>
      </c>
      <c r="H68" s="148">
        <v>2213</v>
      </c>
      <c r="I68" s="148">
        <v>6678</v>
      </c>
      <c r="J68" s="148">
        <v>56</v>
      </c>
      <c r="K68" s="148">
        <v>173</v>
      </c>
      <c r="L68" s="148">
        <v>1380</v>
      </c>
      <c r="M68" s="148">
        <v>1138</v>
      </c>
      <c r="N68" s="148">
        <v>5395</v>
      </c>
      <c r="O68" s="148">
        <v>215609</v>
      </c>
      <c r="P68" s="148">
        <v>34214</v>
      </c>
    </row>
    <row r="69" spans="1:16" s="7" customFormat="1" ht="15" customHeight="1">
      <c r="A69" s="165" t="s">
        <v>234</v>
      </c>
      <c r="B69" s="148">
        <v>6434</v>
      </c>
      <c r="C69" s="148">
        <v>296701</v>
      </c>
      <c r="D69" s="148">
        <v>41342</v>
      </c>
      <c r="E69" s="148">
        <v>2027</v>
      </c>
      <c r="F69" s="148">
        <v>46472</v>
      </c>
      <c r="G69" s="148">
        <v>19742</v>
      </c>
      <c r="H69" s="148">
        <v>3664</v>
      </c>
      <c r="I69" s="148">
        <v>11456</v>
      </c>
      <c r="J69" s="148">
        <v>58</v>
      </c>
      <c r="K69" s="148">
        <v>251</v>
      </c>
      <c r="L69" s="148">
        <v>2766</v>
      </c>
      <c r="M69" s="148">
        <v>3293</v>
      </c>
      <c r="N69" s="148">
        <v>8281</v>
      </c>
      <c r="O69" s="148">
        <v>357603</v>
      </c>
      <c r="P69" s="148">
        <v>37000</v>
      </c>
    </row>
    <row r="70" spans="1:16" s="7" customFormat="1" ht="15" customHeight="1">
      <c r="A70" s="166" t="s">
        <v>235</v>
      </c>
      <c r="B70" s="149">
        <v>79213</v>
      </c>
      <c r="C70" s="149">
        <v>2886402</v>
      </c>
      <c r="D70" s="149">
        <v>32792</v>
      </c>
      <c r="E70" s="149">
        <v>22904</v>
      </c>
      <c r="F70" s="149">
        <v>451958</v>
      </c>
      <c r="G70" s="149">
        <v>16852</v>
      </c>
      <c r="H70" s="149">
        <v>35337</v>
      </c>
      <c r="I70" s="149">
        <v>39412</v>
      </c>
      <c r="J70" s="149">
        <v>40</v>
      </c>
      <c r="K70" s="149">
        <v>2095</v>
      </c>
      <c r="L70" s="149">
        <v>24147</v>
      </c>
      <c r="M70" s="149">
        <v>931</v>
      </c>
      <c r="N70" s="149">
        <v>96451</v>
      </c>
      <c r="O70" s="149">
        <v>3399154</v>
      </c>
      <c r="P70" s="149">
        <v>30365</v>
      </c>
    </row>
    <row r="71" spans="1:16" s="7" customFormat="1" ht="15" customHeight="1">
      <c r="A71" s="165" t="s">
        <v>144</v>
      </c>
      <c r="B71" s="148"/>
      <c r="C71" s="148"/>
      <c r="D71" s="148"/>
      <c r="E71" s="148"/>
      <c r="F71" s="148"/>
      <c r="G71" s="148"/>
      <c r="H71" s="148"/>
      <c r="I71" s="148"/>
      <c r="J71" s="148"/>
      <c r="K71" s="148"/>
      <c r="L71" s="148"/>
      <c r="M71" s="148"/>
      <c r="N71" s="148"/>
      <c r="O71" s="148"/>
      <c r="P71" s="148"/>
    </row>
    <row r="72" spans="1:16" s="7" customFormat="1" ht="15" customHeight="1">
      <c r="A72" s="165" t="s">
        <v>217</v>
      </c>
      <c r="B72" s="148">
        <v>27471</v>
      </c>
      <c r="C72" s="148">
        <v>467351</v>
      </c>
      <c r="D72" s="148">
        <v>12927</v>
      </c>
      <c r="E72" s="148">
        <v>3802</v>
      </c>
      <c r="F72" s="148">
        <v>44222</v>
      </c>
      <c r="G72" s="148">
        <v>8989</v>
      </c>
      <c r="H72" s="148">
        <v>13872</v>
      </c>
      <c r="I72" s="148">
        <v>6431</v>
      </c>
      <c r="J72" s="148">
        <v>33</v>
      </c>
      <c r="K72" s="148">
        <v>250</v>
      </c>
      <c r="L72" s="148">
        <v>3261</v>
      </c>
      <c r="M72" s="148">
        <v>6150</v>
      </c>
      <c r="N72" s="148">
        <v>30616</v>
      </c>
      <c r="O72" s="148">
        <v>521403</v>
      </c>
      <c r="P72" s="148">
        <v>13345</v>
      </c>
    </row>
    <row r="73" spans="1:16" s="7" customFormat="1" ht="15" customHeight="1">
      <c r="A73" s="165" t="s">
        <v>218</v>
      </c>
      <c r="B73" s="148">
        <v>24178</v>
      </c>
      <c r="C73" s="148">
        <v>461118</v>
      </c>
      <c r="D73" s="148">
        <v>15951</v>
      </c>
      <c r="E73" s="148">
        <v>3647</v>
      </c>
      <c r="F73" s="148">
        <v>41214</v>
      </c>
      <c r="G73" s="148">
        <v>8625</v>
      </c>
      <c r="H73" s="148">
        <v>12093</v>
      </c>
      <c r="I73" s="148">
        <v>4681</v>
      </c>
      <c r="J73" s="148">
        <v>29</v>
      </c>
      <c r="K73" s="148">
        <v>246</v>
      </c>
      <c r="L73" s="148">
        <v>3691</v>
      </c>
      <c r="M73" s="148">
        <v>7812</v>
      </c>
      <c r="N73" s="148">
        <v>26629</v>
      </c>
      <c r="O73" s="148">
        <v>510477</v>
      </c>
      <c r="P73" s="148">
        <v>16530</v>
      </c>
    </row>
    <row r="74" spans="1:16" s="7" customFormat="1" ht="15" customHeight="1">
      <c r="A74" s="165" t="s">
        <v>219</v>
      </c>
      <c r="B74" s="148">
        <v>19977</v>
      </c>
      <c r="C74" s="148">
        <v>541881</v>
      </c>
      <c r="D74" s="148">
        <v>24662</v>
      </c>
      <c r="E74" s="148">
        <v>3143</v>
      </c>
      <c r="F74" s="148">
        <v>42160</v>
      </c>
      <c r="G74" s="148">
        <v>10599</v>
      </c>
      <c r="H74" s="148">
        <v>10412</v>
      </c>
      <c r="I74" s="148">
        <v>3586</v>
      </c>
      <c r="J74" s="148">
        <v>37</v>
      </c>
      <c r="K74" s="148">
        <v>239</v>
      </c>
      <c r="L74" s="148">
        <v>3697</v>
      </c>
      <c r="M74" s="148">
        <v>7627</v>
      </c>
      <c r="N74" s="148">
        <v>21485</v>
      </c>
      <c r="O74" s="148">
        <v>591627</v>
      </c>
      <c r="P74" s="148">
        <v>24970</v>
      </c>
    </row>
    <row r="75" spans="1:16" s="7" customFormat="1" ht="15" customHeight="1">
      <c r="A75" s="165" t="s">
        <v>220</v>
      </c>
      <c r="B75" s="148">
        <v>12790</v>
      </c>
      <c r="C75" s="148">
        <v>402323</v>
      </c>
      <c r="D75" s="148">
        <v>29561</v>
      </c>
      <c r="E75" s="148">
        <v>2085</v>
      </c>
      <c r="F75" s="148">
        <v>26932</v>
      </c>
      <c r="G75" s="148">
        <v>10065</v>
      </c>
      <c r="H75" s="148">
        <v>6851</v>
      </c>
      <c r="I75" s="148">
        <v>2599</v>
      </c>
      <c r="J75" s="148">
        <v>37</v>
      </c>
      <c r="K75" s="148">
        <v>174</v>
      </c>
      <c r="L75" s="148">
        <v>3424</v>
      </c>
      <c r="M75" s="148">
        <v>12500</v>
      </c>
      <c r="N75" s="148">
        <v>13717</v>
      </c>
      <c r="O75" s="148">
        <v>435263</v>
      </c>
      <c r="P75" s="148">
        <v>29495</v>
      </c>
    </row>
    <row r="76" spans="1:16" s="7" customFormat="1" ht="15" customHeight="1">
      <c r="A76" s="165" t="s">
        <v>221</v>
      </c>
      <c r="B76" s="148">
        <v>7302</v>
      </c>
      <c r="C76" s="148">
        <v>249563</v>
      </c>
      <c r="D76" s="148">
        <v>32674</v>
      </c>
      <c r="E76" s="148">
        <v>1204</v>
      </c>
      <c r="F76" s="148">
        <v>15919</v>
      </c>
      <c r="G76" s="148">
        <v>9653</v>
      </c>
      <c r="H76" s="148">
        <v>3976</v>
      </c>
      <c r="I76" s="148">
        <v>1712</v>
      </c>
      <c r="J76" s="148">
        <v>42</v>
      </c>
      <c r="K76" s="148">
        <v>100</v>
      </c>
      <c r="L76" s="148">
        <v>2150</v>
      </c>
      <c r="M76" s="148">
        <v>12512</v>
      </c>
      <c r="N76" s="148">
        <v>7850</v>
      </c>
      <c r="O76" s="148">
        <v>269275</v>
      </c>
      <c r="P76" s="148">
        <v>32401</v>
      </c>
    </row>
    <row r="77" spans="1:16" s="7" customFormat="1" ht="15" customHeight="1">
      <c r="A77" s="165" t="s">
        <v>222</v>
      </c>
      <c r="B77" s="148">
        <v>2924</v>
      </c>
      <c r="C77" s="148">
        <v>105062</v>
      </c>
      <c r="D77" s="148">
        <v>34229</v>
      </c>
      <c r="E77" s="148">
        <v>430</v>
      </c>
      <c r="F77" s="148">
        <v>5715</v>
      </c>
      <c r="G77" s="148">
        <v>10671</v>
      </c>
      <c r="H77" s="148">
        <v>1675</v>
      </c>
      <c r="I77" s="148">
        <v>826</v>
      </c>
      <c r="J77" s="148">
        <v>51</v>
      </c>
      <c r="K77" s="148">
        <v>62</v>
      </c>
      <c r="L77" s="148">
        <v>1697</v>
      </c>
      <c r="M77" s="148">
        <v>24526</v>
      </c>
      <c r="N77" s="148">
        <v>3141</v>
      </c>
      <c r="O77" s="148">
        <v>113256</v>
      </c>
      <c r="P77" s="148">
        <v>34164</v>
      </c>
    </row>
    <row r="78" spans="1:16" s="7" customFormat="1" ht="15" customHeight="1">
      <c r="A78" s="165" t="s">
        <v>223</v>
      </c>
      <c r="B78" s="148">
        <v>1561</v>
      </c>
      <c r="C78" s="148">
        <v>59184</v>
      </c>
      <c r="D78" s="148">
        <v>35464</v>
      </c>
      <c r="E78" s="148">
        <v>193</v>
      </c>
      <c r="F78" s="148">
        <v>2882</v>
      </c>
      <c r="G78" s="148">
        <v>10258</v>
      </c>
      <c r="H78" s="148">
        <v>902</v>
      </c>
      <c r="I78" s="148">
        <v>562</v>
      </c>
      <c r="J78" s="148">
        <v>58</v>
      </c>
      <c r="K78" s="148">
        <v>29</v>
      </c>
      <c r="L78" s="148">
        <v>658</v>
      </c>
      <c r="M78" s="148">
        <v>4410</v>
      </c>
      <c r="N78" s="148">
        <v>1674</v>
      </c>
      <c r="O78" s="148">
        <v>63562</v>
      </c>
      <c r="P78" s="148">
        <v>34739</v>
      </c>
    </row>
    <row r="79" spans="1:16" s="7" customFormat="1" ht="15" customHeight="1">
      <c r="A79" s="165" t="s">
        <v>224</v>
      </c>
      <c r="B79" s="148">
        <v>964</v>
      </c>
      <c r="C79" s="148">
        <v>37892</v>
      </c>
      <c r="D79" s="148">
        <v>37377</v>
      </c>
      <c r="E79" s="148">
        <v>131</v>
      </c>
      <c r="F79" s="148">
        <v>2615</v>
      </c>
      <c r="G79" s="148">
        <v>13798</v>
      </c>
      <c r="H79" s="148">
        <v>551</v>
      </c>
      <c r="I79" s="148">
        <v>200</v>
      </c>
      <c r="J79" s="148">
        <v>43</v>
      </c>
      <c r="K79" s="148">
        <v>25</v>
      </c>
      <c r="L79" s="148">
        <v>469</v>
      </c>
      <c r="M79" s="148">
        <v>4730</v>
      </c>
      <c r="N79" s="148">
        <v>1062</v>
      </c>
      <c r="O79" s="148">
        <v>41230</v>
      </c>
      <c r="P79" s="148">
        <v>35454</v>
      </c>
    </row>
    <row r="80" spans="1:16" s="7" customFormat="1" ht="15" customHeight="1">
      <c r="A80" s="165" t="s">
        <v>225</v>
      </c>
      <c r="B80" s="148">
        <v>855</v>
      </c>
      <c r="C80" s="148">
        <v>35260</v>
      </c>
      <c r="D80" s="148">
        <v>40654</v>
      </c>
      <c r="E80" s="148">
        <v>113</v>
      </c>
      <c r="F80" s="148">
        <v>1336</v>
      </c>
      <c r="G80" s="148">
        <v>8591</v>
      </c>
      <c r="H80" s="148">
        <v>451</v>
      </c>
      <c r="I80" s="148">
        <v>342</v>
      </c>
      <c r="J80" s="148">
        <v>58</v>
      </c>
      <c r="K80" s="148">
        <v>17</v>
      </c>
      <c r="L80" s="148">
        <v>629</v>
      </c>
      <c r="M80" s="148">
        <v>10310</v>
      </c>
      <c r="N80" s="148">
        <v>926</v>
      </c>
      <c r="O80" s="148">
        <v>37727</v>
      </c>
      <c r="P80" s="148">
        <v>39076</v>
      </c>
    </row>
    <row r="81" spans="1:16" s="7" customFormat="1" ht="15" customHeight="1">
      <c r="A81" s="165" t="s">
        <v>226</v>
      </c>
      <c r="B81" s="148">
        <v>889</v>
      </c>
      <c r="C81" s="148">
        <v>37603</v>
      </c>
      <c r="D81" s="148">
        <v>42260</v>
      </c>
      <c r="E81" s="148">
        <v>136</v>
      </c>
      <c r="F81" s="148">
        <v>1817</v>
      </c>
      <c r="G81" s="148">
        <v>9652</v>
      </c>
      <c r="H81" s="148">
        <v>475</v>
      </c>
      <c r="I81" s="148">
        <v>494</v>
      </c>
      <c r="J81" s="148">
        <v>46</v>
      </c>
      <c r="K81" s="148">
        <v>13</v>
      </c>
      <c r="L81" s="148">
        <v>317</v>
      </c>
      <c r="M81" s="148">
        <v>946</v>
      </c>
      <c r="N81" s="148">
        <v>959</v>
      </c>
      <c r="O81" s="148">
        <v>40650</v>
      </c>
      <c r="P81" s="148">
        <v>40915</v>
      </c>
    </row>
    <row r="82" spans="1:16" s="7" customFormat="1" ht="15" customHeight="1">
      <c r="A82" s="165" t="s">
        <v>227</v>
      </c>
      <c r="B82" s="148">
        <v>629</v>
      </c>
      <c r="C82" s="148">
        <v>26063</v>
      </c>
      <c r="D82" s="148">
        <v>41336</v>
      </c>
      <c r="E82" s="148">
        <v>97</v>
      </c>
      <c r="F82" s="148">
        <v>1596</v>
      </c>
      <c r="G82" s="148">
        <v>10305</v>
      </c>
      <c r="H82" s="148">
        <v>328</v>
      </c>
      <c r="I82" s="148">
        <v>559</v>
      </c>
      <c r="J82" s="148">
        <v>55</v>
      </c>
      <c r="K82" s="148">
        <v>14</v>
      </c>
      <c r="L82" s="148">
        <v>386</v>
      </c>
      <c r="M82" s="148">
        <v>7730</v>
      </c>
      <c r="N82" s="148">
        <v>682</v>
      </c>
      <c r="O82" s="148">
        <v>28081</v>
      </c>
      <c r="P82" s="148">
        <v>40189</v>
      </c>
    </row>
    <row r="83" spans="1:16" s="7" customFormat="1" ht="15" customHeight="1">
      <c r="A83" s="165" t="s">
        <v>228</v>
      </c>
      <c r="B83" s="148">
        <v>312</v>
      </c>
      <c r="C83" s="148">
        <v>12941</v>
      </c>
      <c r="D83" s="148">
        <v>38011</v>
      </c>
      <c r="E83" s="148">
        <v>47</v>
      </c>
      <c r="F83" s="148">
        <v>628</v>
      </c>
      <c r="G83" s="148">
        <v>13052</v>
      </c>
      <c r="H83" s="148">
        <v>148</v>
      </c>
      <c r="I83" s="148">
        <v>185</v>
      </c>
      <c r="J83" s="148">
        <v>36</v>
      </c>
      <c r="K83" s="172"/>
      <c r="L83" s="172"/>
      <c r="M83" s="172"/>
      <c r="N83" s="148">
        <v>347</v>
      </c>
      <c r="O83" s="148">
        <v>13815</v>
      </c>
      <c r="P83" s="148">
        <v>34973</v>
      </c>
    </row>
    <row r="84" spans="1:16" s="7" customFormat="1" ht="15" customHeight="1">
      <c r="A84" s="165" t="s">
        <v>229</v>
      </c>
      <c r="B84" s="148">
        <v>77</v>
      </c>
      <c r="C84" s="148">
        <v>3706</v>
      </c>
      <c r="D84" s="148">
        <v>37017</v>
      </c>
      <c r="E84" s="148">
        <v>17</v>
      </c>
      <c r="F84" s="148">
        <v>262</v>
      </c>
      <c r="G84" s="148">
        <v>9370</v>
      </c>
      <c r="H84" s="148">
        <v>45</v>
      </c>
      <c r="I84" s="148">
        <v>238</v>
      </c>
      <c r="J84" s="148">
        <v>41</v>
      </c>
      <c r="K84" s="172"/>
      <c r="L84" s="172"/>
      <c r="M84" s="172"/>
      <c r="N84" s="148">
        <v>95</v>
      </c>
      <c r="O84" s="148">
        <v>4329</v>
      </c>
      <c r="P84" s="148">
        <v>35186</v>
      </c>
    </row>
    <row r="85" spans="1:16" s="7" customFormat="1" ht="15" customHeight="1">
      <c r="A85" s="165" t="s">
        <v>230</v>
      </c>
      <c r="B85" s="148">
        <v>28</v>
      </c>
      <c r="C85" s="148">
        <v>894</v>
      </c>
      <c r="D85" s="148">
        <v>18885</v>
      </c>
      <c r="E85" s="172"/>
      <c r="F85" s="172"/>
      <c r="G85" s="172"/>
      <c r="H85" s="172"/>
      <c r="I85" s="172"/>
      <c r="J85" s="172"/>
      <c r="K85" s="172"/>
      <c r="L85" s="172"/>
      <c r="M85" s="172"/>
      <c r="N85" s="148">
        <v>32</v>
      </c>
      <c r="O85" s="148">
        <v>830</v>
      </c>
      <c r="P85" s="148">
        <v>18500</v>
      </c>
    </row>
    <row r="86" spans="1:16" s="7" customFormat="1" ht="15" customHeight="1">
      <c r="A86" s="165" t="s">
        <v>231</v>
      </c>
      <c r="B86" s="148">
        <v>17</v>
      </c>
      <c r="C86" s="148">
        <v>479</v>
      </c>
      <c r="D86" s="148">
        <v>23386</v>
      </c>
      <c r="E86" s="172"/>
      <c r="F86" s="172"/>
      <c r="G86" s="172"/>
      <c r="H86" s="172"/>
      <c r="I86" s="172"/>
      <c r="J86" s="172"/>
      <c r="K86" s="172"/>
      <c r="L86" s="172"/>
      <c r="M86" s="172"/>
      <c r="N86" s="148">
        <v>15</v>
      </c>
      <c r="O86" s="148">
        <v>377</v>
      </c>
      <c r="P86" s="148">
        <v>22241</v>
      </c>
    </row>
    <row r="87" spans="1:16" ht="15" customHeight="1">
      <c r="A87" s="165" t="s">
        <v>232</v>
      </c>
      <c r="B87" s="172"/>
      <c r="C87" s="172"/>
      <c r="D87" s="172"/>
      <c r="E87" s="172"/>
      <c r="F87" s="172"/>
      <c r="G87" s="172"/>
      <c r="H87" s="172"/>
      <c r="I87" s="172"/>
      <c r="J87" s="172"/>
      <c r="K87" s="172"/>
      <c r="L87" s="172"/>
      <c r="M87" s="172"/>
      <c r="N87" s="172"/>
      <c r="O87" s="172"/>
      <c r="P87" s="172"/>
    </row>
    <row r="88" spans="1:16" ht="15" customHeight="1">
      <c r="A88" s="165" t="s">
        <v>233</v>
      </c>
      <c r="B88" s="172"/>
      <c r="C88" s="172"/>
      <c r="D88" s="172"/>
      <c r="E88" s="172"/>
      <c r="F88" s="172"/>
      <c r="G88" s="172"/>
      <c r="H88" s="172"/>
      <c r="I88" s="172"/>
      <c r="J88" s="172"/>
      <c r="K88" s="172"/>
      <c r="L88" s="172"/>
      <c r="M88" s="172"/>
      <c r="N88" s="172"/>
      <c r="O88" s="172"/>
      <c r="P88" s="172"/>
    </row>
    <row r="89" spans="1:16" ht="15" customHeight="1">
      <c r="A89" s="165" t="s">
        <v>234</v>
      </c>
      <c r="B89" s="172"/>
      <c r="C89" s="172"/>
      <c r="D89" s="172"/>
      <c r="E89" s="172"/>
      <c r="F89" s="172"/>
      <c r="G89" s="172"/>
      <c r="H89" s="172"/>
      <c r="I89" s="172"/>
      <c r="J89" s="172"/>
      <c r="K89" s="172"/>
      <c r="L89" s="172"/>
      <c r="M89" s="172"/>
      <c r="N89" s="148">
        <v>9</v>
      </c>
      <c r="O89" s="148">
        <v>252</v>
      </c>
      <c r="P89" s="148">
        <v>40371</v>
      </c>
    </row>
    <row r="90" spans="1:16" ht="15" customHeight="1">
      <c r="A90" s="166" t="s">
        <v>235</v>
      </c>
      <c r="B90" s="149">
        <v>99988</v>
      </c>
      <c r="C90" s="149">
        <v>2441141</v>
      </c>
      <c r="D90" s="149">
        <v>20597</v>
      </c>
      <c r="E90" s="149">
        <v>15052</v>
      </c>
      <c r="F90" s="149">
        <v>187260</v>
      </c>
      <c r="G90" s="149">
        <v>9529</v>
      </c>
      <c r="H90" s="149">
        <v>51803</v>
      </c>
      <c r="I90" s="149">
        <v>22899</v>
      </c>
      <c r="J90" s="149">
        <v>35</v>
      </c>
      <c r="K90" s="149">
        <v>1180</v>
      </c>
      <c r="L90" s="149">
        <v>20016</v>
      </c>
      <c r="M90" s="149">
        <v>8492</v>
      </c>
      <c r="N90" s="149">
        <v>109249</v>
      </c>
      <c r="O90" s="149">
        <v>2671583</v>
      </c>
      <c r="P90" s="149">
        <v>20800</v>
      </c>
    </row>
    <row r="91" spans="1:16" ht="15" customHeight="1">
      <c r="A91" s="165" t="s">
        <v>45</v>
      </c>
      <c r="B91" s="148"/>
      <c r="C91" s="148"/>
      <c r="D91" s="148"/>
      <c r="E91" s="148"/>
      <c r="F91" s="148"/>
      <c r="G91" s="148"/>
      <c r="H91" s="148"/>
      <c r="I91" s="148"/>
      <c r="J91" s="148"/>
      <c r="K91" s="148"/>
      <c r="L91" s="148"/>
      <c r="M91" s="148"/>
      <c r="N91" s="148"/>
      <c r="O91" s="148"/>
      <c r="P91" s="148"/>
    </row>
    <row r="92" spans="1:16" ht="15" customHeight="1">
      <c r="A92" s="165" t="s">
        <v>217</v>
      </c>
      <c r="B92" s="148">
        <v>57232</v>
      </c>
      <c r="C92" s="148">
        <v>2682187</v>
      </c>
      <c r="D92" s="148">
        <v>26626</v>
      </c>
      <c r="E92" s="148">
        <v>6056</v>
      </c>
      <c r="F92" s="148">
        <v>118728</v>
      </c>
      <c r="G92" s="148">
        <v>9895</v>
      </c>
      <c r="H92" s="148">
        <v>32158</v>
      </c>
      <c r="I92" s="148">
        <v>37023</v>
      </c>
      <c r="J92" s="148">
        <v>55</v>
      </c>
      <c r="K92" s="148">
        <v>978</v>
      </c>
      <c r="L92" s="148">
        <v>13145</v>
      </c>
      <c r="M92" s="148">
        <v>1473</v>
      </c>
      <c r="N92" s="148">
        <v>62385</v>
      </c>
      <c r="O92" s="148">
        <v>2847781</v>
      </c>
      <c r="P92" s="148">
        <v>25252</v>
      </c>
    </row>
    <row r="93" spans="1:16" ht="15" customHeight="1">
      <c r="A93" s="165" t="s">
        <v>218</v>
      </c>
      <c r="B93" s="148">
        <v>82959</v>
      </c>
      <c r="C93" s="148">
        <v>3551780</v>
      </c>
      <c r="D93" s="148">
        <v>24832</v>
      </c>
      <c r="E93" s="148">
        <v>9304</v>
      </c>
      <c r="F93" s="148">
        <v>165630</v>
      </c>
      <c r="G93" s="148">
        <v>8808</v>
      </c>
      <c r="H93" s="148">
        <v>46031</v>
      </c>
      <c r="I93" s="148">
        <v>61719</v>
      </c>
      <c r="J93" s="148">
        <v>56</v>
      </c>
      <c r="K93" s="148">
        <v>1745</v>
      </c>
      <c r="L93" s="148">
        <v>15968</v>
      </c>
      <c r="M93" s="148">
        <v>2274</v>
      </c>
      <c r="N93" s="148">
        <v>91418</v>
      </c>
      <c r="O93" s="148">
        <v>3800010</v>
      </c>
      <c r="P93" s="148">
        <v>23598</v>
      </c>
    </row>
    <row r="94" spans="1:16" ht="15" customHeight="1">
      <c r="A94" s="165" t="s">
        <v>219</v>
      </c>
      <c r="B94" s="148">
        <v>102977</v>
      </c>
      <c r="C94" s="148">
        <v>5014896</v>
      </c>
      <c r="D94" s="148">
        <v>37298</v>
      </c>
      <c r="E94" s="148">
        <v>13315</v>
      </c>
      <c r="F94" s="148">
        <v>243678</v>
      </c>
      <c r="G94" s="148">
        <v>10487</v>
      </c>
      <c r="H94" s="148">
        <v>61254</v>
      </c>
      <c r="I94" s="148">
        <v>92551</v>
      </c>
      <c r="J94" s="148">
        <v>74</v>
      </c>
      <c r="K94" s="148">
        <v>2542</v>
      </c>
      <c r="L94" s="148">
        <v>28634</v>
      </c>
      <c r="M94" s="148">
        <v>2648</v>
      </c>
      <c r="N94" s="148">
        <v>112813</v>
      </c>
      <c r="O94" s="148">
        <v>5377868</v>
      </c>
      <c r="P94" s="148">
        <v>35852</v>
      </c>
    </row>
    <row r="95" spans="1:16" ht="15" customHeight="1">
      <c r="A95" s="165" t="s">
        <v>220</v>
      </c>
      <c r="B95" s="148">
        <v>112594</v>
      </c>
      <c r="C95" s="148">
        <v>6124894</v>
      </c>
      <c r="D95" s="148">
        <v>43738</v>
      </c>
      <c r="E95" s="148">
        <v>16218</v>
      </c>
      <c r="F95" s="148">
        <v>298244</v>
      </c>
      <c r="G95" s="148">
        <v>10000</v>
      </c>
      <c r="H95" s="148">
        <v>72450</v>
      </c>
      <c r="I95" s="148">
        <v>132829</v>
      </c>
      <c r="J95" s="148">
        <v>94</v>
      </c>
      <c r="K95" s="148">
        <v>3422</v>
      </c>
      <c r="L95" s="148">
        <v>40883</v>
      </c>
      <c r="M95" s="148">
        <v>2480</v>
      </c>
      <c r="N95" s="148">
        <v>124464</v>
      </c>
      <c r="O95" s="148">
        <v>6600354</v>
      </c>
      <c r="P95" s="148">
        <v>41775</v>
      </c>
    </row>
    <row r="96" spans="1:16" ht="15" customHeight="1">
      <c r="A96" s="165" t="s">
        <v>221</v>
      </c>
      <c r="B96" s="148">
        <v>115882</v>
      </c>
      <c r="C96" s="148">
        <v>6761725</v>
      </c>
      <c r="D96" s="148">
        <v>47099</v>
      </c>
      <c r="E96" s="148">
        <v>17590</v>
      </c>
      <c r="F96" s="148">
        <v>363548</v>
      </c>
      <c r="G96" s="148">
        <v>10560</v>
      </c>
      <c r="H96" s="148">
        <v>78143</v>
      </c>
      <c r="I96" s="148">
        <v>158433</v>
      </c>
      <c r="J96" s="148">
        <v>104</v>
      </c>
      <c r="K96" s="148">
        <v>3961</v>
      </c>
      <c r="L96" s="148">
        <v>55559</v>
      </c>
      <c r="M96" s="148">
        <v>2324</v>
      </c>
      <c r="N96" s="148">
        <v>129315</v>
      </c>
      <c r="O96" s="148">
        <v>7339757</v>
      </c>
      <c r="P96" s="148">
        <v>44801</v>
      </c>
    </row>
    <row r="97" spans="1:16" ht="15" customHeight="1">
      <c r="A97" s="165" t="s">
        <v>222</v>
      </c>
      <c r="B97" s="148">
        <v>117598</v>
      </c>
      <c r="C97" s="148">
        <v>7357036</v>
      </c>
      <c r="D97" s="148">
        <v>50272</v>
      </c>
      <c r="E97" s="148">
        <v>19148</v>
      </c>
      <c r="F97" s="148">
        <v>440306</v>
      </c>
      <c r="G97" s="148">
        <v>11749</v>
      </c>
      <c r="H97" s="148">
        <v>82222</v>
      </c>
      <c r="I97" s="148">
        <v>188275</v>
      </c>
      <c r="J97" s="148">
        <v>103</v>
      </c>
      <c r="K97" s="148">
        <v>4799</v>
      </c>
      <c r="L97" s="148">
        <v>56789</v>
      </c>
      <c r="M97" s="148">
        <v>1891</v>
      </c>
      <c r="N97" s="148">
        <v>132671</v>
      </c>
      <c r="O97" s="148">
        <v>8041864</v>
      </c>
      <c r="P97" s="148">
        <v>47456</v>
      </c>
    </row>
    <row r="98" spans="1:16" ht="15" customHeight="1">
      <c r="A98" s="165" t="s">
        <v>223</v>
      </c>
      <c r="B98" s="148">
        <v>117661</v>
      </c>
      <c r="C98" s="148">
        <v>7431954</v>
      </c>
      <c r="D98" s="148">
        <v>51394</v>
      </c>
      <c r="E98" s="148">
        <v>20498</v>
      </c>
      <c r="F98" s="148">
        <v>499778</v>
      </c>
      <c r="G98" s="148">
        <v>13218</v>
      </c>
      <c r="H98" s="148">
        <v>82268</v>
      </c>
      <c r="I98" s="148">
        <v>188661</v>
      </c>
      <c r="J98" s="148">
        <v>89</v>
      </c>
      <c r="K98" s="148">
        <v>5055</v>
      </c>
      <c r="L98" s="148">
        <v>64968</v>
      </c>
      <c r="M98" s="148">
        <v>2332</v>
      </c>
      <c r="N98" s="148">
        <v>134313</v>
      </c>
      <c r="O98" s="148">
        <v>8183403</v>
      </c>
      <c r="P98" s="148">
        <v>48087</v>
      </c>
    </row>
    <row r="99" spans="1:16" ht="15" customHeight="1">
      <c r="A99" s="165" t="s">
        <v>224</v>
      </c>
      <c r="B99" s="148">
        <v>96536</v>
      </c>
      <c r="C99" s="148">
        <v>6109127</v>
      </c>
      <c r="D99" s="148">
        <v>52042</v>
      </c>
      <c r="E99" s="148">
        <v>16410</v>
      </c>
      <c r="F99" s="148">
        <v>383768</v>
      </c>
      <c r="G99" s="148">
        <v>12194</v>
      </c>
      <c r="H99" s="148">
        <v>69007</v>
      </c>
      <c r="I99" s="148">
        <v>162478</v>
      </c>
      <c r="J99" s="148">
        <v>82</v>
      </c>
      <c r="K99" s="148">
        <v>4500</v>
      </c>
      <c r="L99" s="148">
        <v>58730</v>
      </c>
      <c r="M99" s="148">
        <v>2339</v>
      </c>
      <c r="N99" s="148">
        <v>110614</v>
      </c>
      <c r="O99" s="148">
        <v>6714560</v>
      </c>
      <c r="P99" s="148">
        <v>48536</v>
      </c>
    </row>
    <row r="100" spans="1:16" ht="15" customHeight="1">
      <c r="A100" s="165" t="s">
        <v>225</v>
      </c>
      <c r="B100" s="148">
        <v>112593</v>
      </c>
      <c r="C100" s="148">
        <v>7347430</v>
      </c>
      <c r="D100" s="148">
        <v>53484</v>
      </c>
      <c r="E100" s="148">
        <v>19483</v>
      </c>
      <c r="F100" s="148">
        <v>495498</v>
      </c>
      <c r="G100" s="148">
        <v>11899</v>
      </c>
      <c r="H100" s="148">
        <v>81188</v>
      </c>
      <c r="I100" s="148">
        <v>199102</v>
      </c>
      <c r="J100" s="148">
        <v>72</v>
      </c>
      <c r="K100" s="148">
        <v>5563</v>
      </c>
      <c r="L100" s="148">
        <v>69910</v>
      </c>
      <c r="M100" s="148">
        <v>1922</v>
      </c>
      <c r="N100" s="148">
        <v>129160</v>
      </c>
      <c r="O100" s="148">
        <v>8109556</v>
      </c>
      <c r="P100" s="148">
        <v>49643</v>
      </c>
    </row>
    <row r="101" spans="1:16" ht="15" customHeight="1">
      <c r="A101" s="165" t="s">
        <v>226</v>
      </c>
      <c r="B101" s="148">
        <v>123816</v>
      </c>
      <c r="C101" s="148">
        <v>7862198</v>
      </c>
      <c r="D101" s="148">
        <v>52653</v>
      </c>
      <c r="E101" s="148">
        <v>21615</v>
      </c>
      <c r="F101" s="148">
        <v>501303</v>
      </c>
      <c r="G101" s="148">
        <v>11867</v>
      </c>
      <c r="H101" s="148">
        <v>88247</v>
      </c>
      <c r="I101" s="148">
        <v>208511</v>
      </c>
      <c r="J101" s="148">
        <v>61</v>
      </c>
      <c r="K101" s="148">
        <v>6064</v>
      </c>
      <c r="L101" s="148">
        <v>76380</v>
      </c>
      <c r="M101" s="148">
        <v>2000</v>
      </c>
      <c r="N101" s="148">
        <v>142093</v>
      </c>
      <c r="O101" s="148">
        <v>8644456</v>
      </c>
      <c r="P101" s="148">
        <v>49033</v>
      </c>
    </row>
    <row r="102" spans="1:16" s="10" customFormat="1" ht="15" customHeight="1">
      <c r="A102" s="165" t="s">
        <v>227</v>
      </c>
      <c r="B102" s="148">
        <v>112882</v>
      </c>
      <c r="C102" s="148">
        <v>7208467</v>
      </c>
      <c r="D102" s="148">
        <v>53476</v>
      </c>
      <c r="E102" s="148">
        <v>19986</v>
      </c>
      <c r="F102" s="148">
        <v>458949</v>
      </c>
      <c r="G102" s="148">
        <v>11777</v>
      </c>
      <c r="H102" s="148">
        <v>81193</v>
      </c>
      <c r="I102" s="148">
        <v>188993</v>
      </c>
      <c r="J102" s="148">
        <v>58</v>
      </c>
      <c r="K102" s="148">
        <v>5774</v>
      </c>
      <c r="L102" s="148">
        <v>64093</v>
      </c>
      <c r="M102" s="148">
        <v>1954</v>
      </c>
      <c r="N102" s="148">
        <v>130124</v>
      </c>
      <c r="O102" s="148">
        <v>7923918</v>
      </c>
      <c r="P102" s="148">
        <v>49304</v>
      </c>
    </row>
    <row r="103" spans="1:16" s="10" customFormat="1" ht="15" customHeight="1">
      <c r="A103" s="165" t="s">
        <v>228</v>
      </c>
      <c r="B103" s="148">
        <v>101351</v>
      </c>
      <c r="C103" s="148">
        <v>6521168</v>
      </c>
      <c r="D103" s="148">
        <v>53784</v>
      </c>
      <c r="E103" s="148">
        <v>18418</v>
      </c>
      <c r="F103" s="148">
        <v>423403</v>
      </c>
      <c r="G103" s="148">
        <v>12319</v>
      </c>
      <c r="H103" s="148">
        <v>74246</v>
      </c>
      <c r="I103" s="148">
        <v>197759</v>
      </c>
      <c r="J103" s="148">
        <v>59</v>
      </c>
      <c r="K103" s="148">
        <v>5519</v>
      </c>
      <c r="L103" s="148">
        <v>65442</v>
      </c>
      <c r="M103" s="148">
        <v>1679</v>
      </c>
      <c r="N103" s="148">
        <v>117913</v>
      </c>
      <c r="O103" s="148">
        <v>7213208</v>
      </c>
      <c r="P103" s="148">
        <v>49294</v>
      </c>
    </row>
    <row r="104" spans="1:16" s="10" customFormat="1" ht="15" customHeight="1">
      <c r="A104" s="165" t="s">
        <v>229</v>
      </c>
      <c r="B104" s="128">
        <v>89525</v>
      </c>
      <c r="C104" s="128">
        <v>5988672</v>
      </c>
      <c r="D104" s="128">
        <v>55515</v>
      </c>
      <c r="E104" s="128">
        <v>15824</v>
      </c>
      <c r="F104" s="128">
        <v>385305</v>
      </c>
      <c r="G104" s="128">
        <v>12768</v>
      </c>
      <c r="H104" s="125">
        <v>67237</v>
      </c>
      <c r="I104" s="125">
        <v>191440</v>
      </c>
      <c r="J104" s="125">
        <v>63</v>
      </c>
      <c r="K104" s="125">
        <v>5523</v>
      </c>
      <c r="L104" s="125">
        <v>69028</v>
      </c>
      <c r="M104" s="125">
        <v>1720</v>
      </c>
      <c r="N104" s="125">
        <v>104891</v>
      </c>
      <c r="O104" s="125">
        <v>6635728</v>
      </c>
      <c r="P104" s="125">
        <v>50328</v>
      </c>
    </row>
    <row r="105" spans="1:16" s="10" customFormat="1" ht="15" customHeight="1">
      <c r="A105" s="165" t="s">
        <v>230</v>
      </c>
      <c r="B105" s="128">
        <v>77464</v>
      </c>
      <c r="C105" s="128">
        <v>5295719</v>
      </c>
      <c r="D105" s="128">
        <v>56022</v>
      </c>
      <c r="E105" s="128">
        <v>13247</v>
      </c>
      <c r="F105" s="128">
        <v>326680</v>
      </c>
      <c r="G105" s="128">
        <v>13010</v>
      </c>
      <c r="H105" s="125">
        <v>59266</v>
      </c>
      <c r="I105" s="125">
        <v>205222</v>
      </c>
      <c r="J105" s="125">
        <v>76</v>
      </c>
      <c r="K105" s="125">
        <v>5586</v>
      </c>
      <c r="L105" s="125">
        <v>69689</v>
      </c>
      <c r="M105" s="125">
        <v>1788</v>
      </c>
      <c r="N105" s="125">
        <v>91246</v>
      </c>
      <c r="O105" s="125">
        <v>5895916</v>
      </c>
      <c r="P105" s="125">
        <v>50679</v>
      </c>
    </row>
    <row r="106" spans="1:16" ht="15" customHeight="1">
      <c r="A106" s="165" t="s">
        <v>231</v>
      </c>
      <c r="B106" s="103">
        <v>67707</v>
      </c>
      <c r="C106" s="103">
        <v>4681121</v>
      </c>
      <c r="D106" s="103">
        <v>56474</v>
      </c>
      <c r="E106" s="103">
        <v>11509</v>
      </c>
      <c r="F106" s="103">
        <v>313243</v>
      </c>
      <c r="G106" s="103">
        <v>13376</v>
      </c>
      <c r="H106" s="103">
        <v>51996</v>
      </c>
      <c r="I106" s="103">
        <v>214739</v>
      </c>
      <c r="J106" s="103">
        <v>85</v>
      </c>
      <c r="K106" s="103">
        <v>4903</v>
      </c>
      <c r="L106" s="103">
        <v>61524</v>
      </c>
      <c r="M106" s="103">
        <v>1518</v>
      </c>
      <c r="N106" s="103">
        <v>79760</v>
      </c>
      <c r="O106" s="103">
        <v>5272576</v>
      </c>
      <c r="P106" s="103">
        <v>51164</v>
      </c>
    </row>
    <row r="107" spans="1:16" ht="15" customHeight="1">
      <c r="A107" s="165" t="s">
        <v>232</v>
      </c>
      <c r="B107" s="103">
        <v>58549</v>
      </c>
      <c r="C107" s="103">
        <v>4064241</v>
      </c>
      <c r="D107" s="103">
        <v>56622</v>
      </c>
      <c r="E107" s="103">
        <v>10282</v>
      </c>
      <c r="F107" s="103">
        <v>283877</v>
      </c>
      <c r="G107" s="103">
        <v>13936</v>
      </c>
      <c r="H107" s="103">
        <v>45302</v>
      </c>
      <c r="I107" s="103">
        <v>204670</v>
      </c>
      <c r="J107" s="103">
        <v>102</v>
      </c>
      <c r="K107" s="103">
        <v>4387</v>
      </c>
      <c r="L107" s="103">
        <v>57161</v>
      </c>
      <c r="M107" s="103">
        <v>1345</v>
      </c>
      <c r="N107" s="103">
        <v>69337</v>
      </c>
      <c r="O107" s="103">
        <v>4610183</v>
      </c>
      <c r="P107" s="103">
        <v>51611</v>
      </c>
    </row>
    <row r="108" spans="1:16" ht="15" customHeight="1">
      <c r="A108" s="165" t="s">
        <v>233</v>
      </c>
      <c r="B108" s="103">
        <v>50462</v>
      </c>
      <c r="C108" s="103">
        <v>3495941</v>
      </c>
      <c r="D108" s="103">
        <v>56295</v>
      </c>
      <c r="E108" s="103">
        <v>9242</v>
      </c>
      <c r="F108" s="103">
        <v>260932</v>
      </c>
      <c r="G108" s="103">
        <v>14561</v>
      </c>
      <c r="H108" s="103">
        <v>40021</v>
      </c>
      <c r="I108" s="103">
        <v>196956</v>
      </c>
      <c r="J108" s="103">
        <v>114</v>
      </c>
      <c r="K108" s="103">
        <v>4207</v>
      </c>
      <c r="L108" s="103">
        <v>48722</v>
      </c>
      <c r="M108" s="103">
        <v>1269</v>
      </c>
      <c r="N108" s="103">
        <v>60621</v>
      </c>
      <c r="O108" s="103">
        <v>4005866</v>
      </c>
      <c r="P108" s="103">
        <v>50602</v>
      </c>
    </row>
    <row r="109" spans="1:16" ht="15" customHeight="1">
      <c r="A109" s="165" t="s">
        <v>234</v>
      </c>
      <c r="B109" s="103">
        <v>64578</v>
      </c>
      <c r="C109" s="103">
        <v>4453104</v>
      </c>
      <c r="D109" s="103">
        <v>56061</v>
      </c>
      <c r="E109" s="103">
        <v>11969</v>
      </c>
      <c r="F109" s="103">
        <v>334425</v>
      </c>
      <c r="G109" s="103">
        <v>15257</v>
      </c>
      <c r="H109" s="103">
        <v>50877</v>
      </c>
      <c r="I109" s="103">
        <v>264011</v>
      </c>
      <c r="J109" s="103">
        <v>124</v>
      </c>
      <c r="K109" s="103">
        <v>5488</v>
      </c>
      <c r="L109" s="103">
        <v>58153</v>
      </c>
      <c r="M109" s="103">
        <v>1139</v>
      </c>
      <c r="N109" s="103">
        <v>77837</v>
      </c>
      <c r="O109" s="103">
        <v>5109860</v>
      </c>
      <c r="P109" s="103">
        <v>50499</v>
      </c>
    </row>
    <row r="110" spans="1:16" ht="15" customHeight="1">
      <c r="A110" s="167" t="s">
        <v>235</v>
      </c>
      <c r="B110" s="139">
        <v>1662360</v>
      </c>
      <c r="C110" s="139">
        <v>101958763</v>
      </c>
      <c r="D110" s="139">
        <v>49438</v>
      </c>
      <c r="E110" s="139">
        <v>270097</v>
      </c>
      <c r="F110" s="139">
        <v>6297046</v>
      </c>
      <c r="G110" s="139">
        <v>11970</v>
      </c>
      <c r="H110" s="139">
        <v>1163103</v>
      </c>
      <c r="I110" s="139">
        <v>3097376</v>
      </c>
      <c r="J110" s="139">
        <v>79</v>
      </c>
      <c r="K110" s="139">
        <v>80018</v>
      </c>
      <c r="L110" s="139">
        <v>972636</v>
      </c>
      <c r="M110" s="139">
        <v>1835</v>
      </c>
      <c r="N110" s="139">
        <v>1900979</v>
      </c>
      <c r="O110" s="139">
        <v>112326486</v>
      </c>
      <c r="P110" s="139">
        <v>45772</v>
      </c>
    </row>
    <row r="111" spans="1:16" ht="15" customHeight="1">
      <c r="A111" s="165"/>
      <c r="B111" s="103"/>
      <c r="C111" s="103"/>
      <c r="D111" s="103"/>
      <c r="E111" s="103"/>
      <c r="F111" s="103"/>
      <c r="G111" s="103"/>
      <c r="H111" s="103"/>
      <c r="I111" s="103"/>
      <c r="J111" s="103"/>
      <c r="K111" s="103"/>
      <c r="L111" s="103"/>
      <c r="M111" s="103"/>
      <c r="N111" s="103"/>
      <c r="O111" s="103"/>
      <c r="P111" s="103"/>
    </row>
    <row r="112" ht="15" customHeight="1">
      <c r="A112" s="165" t="s">
        <v>143</v>
      </c>
    </row>
    <row r="113" ht="15" customHeight="1">
      <c r="A113" s="165" t="s">
        <v>182</v>
      </c>
    </row>
    <row r="114" ht="15" customHeight="1">
      <c r="A114" s="165" t="s">
        <v>178</v>
      </c>
    </row>
    <row r="115" ht="15" customHeight="1">
      <c r="A115" s="165" t="s">
        <v>236</v>
      </c>
    </row>
    <row r="116" ht="15" customHeight="1">
      <c r="A116" s="165" t="s">
        <v>216</v>
      </c>
    </row>
    <row r="117" ht="15" customHeight="1">
      <c r="A117" s="165" t="s">
        <v>125</v>
      </c>
    </row>
    <row r="118" ht="15" customHeight="1">
      <c r="A118" s="165"/>
    </row>
    <row r="119" ht="15" customHeight="1">
      <c r="A119" s="168" t="s">
        <v>204</v>
      </c>
    </row>
  </sheetData>
  <sheetProtection sheet="1"/>
  <mergeCells count="8">
    <mergeCell ref="A1:P1"/>
    <mergeCell ref="A2:P2"/>
    <mergeCell ref="A3:P3"/>
    <mergeCell ref="B8:D8"/>
    <mergeCell ref="E8:G8"/>
    <mergeCell ref="H8:J8"/>
    <mergeCell ref="K8:M8"/>
    <mergeCell ref="N8:P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4"/>
  <rowBreaks count="2" manualBreakCount="2">
    <brk id="50" max="15" man="1"/>
    <brk id="90" max="15" man="1"/>
  </rowBreaks>
  <drawing r:id="rId3"/>
  <legacyDrawing r:id="rId2"/>
</worksheet>
</file>

<file path=xl/worksheets/sheet15.xml><?xml version="1.0" encoding="utf-8"?>
<worksheet xmlns="http://schemas.openxmlformats.org/spreadsheetml/2006/main" xmlns:r="http://schemas.openxmlformats.org/officeDocument/2006/relationships">
  <sheetPr>
    <tabColor theme="0" tint="-0.04997999966144562"/>
    <pageSetUpPr fitToPage="1"/>
  </sheetPr>
  <dimension ref="A1:P119"/>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4.1  "&amp;Contents!C21</f>
        <v>Table 4.1  Migrants, Sources of total income, By Visa stream and Period of residence in Australia–Males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5" t="s">
        <v>1</v>
      </c>
      <c r="C11" s="12"/>
      <c r="F11" s="12"/>
      <c r="I11" s="12"/>
      <c r="L11" s="12"/>
      <c r="O11" s="12"/>
    </row>
    <row r="12" spans="1:16" ht="15" customHeight="1">
      <c r="A12" s="165" t="s">
        <v>217</v>
      </c>
      <c r="B12" s="148">
        <v>14440</v>
      </c>
      <c r="C12" s="148">
        <v>1351735</v>
      </c>
      <c r="D12" s="148">
        <v>73582</v>
      </c>
      <c r="E12" s="148">
        <v>954</v>
      </c>
      <c r="F12" s="148">
        <v>43359</v>
      </c>
      <c r="G12" s="148">
        <v>13774</v>
      </c>
      <c r="H12" s="148">
        <v>8936</v>
      </c>
      <c r="I12" s="148">
        <v>12035</v>
      </c>
      <c r="J12" s="148">
        <v>94</v>
      </c>
      <c r="K12" s="148">
        <v>364</v>
      </c>
      <c r="L12" s="148">
        <v>2808</v>
      </c>
      <c r="M12" s="148">
        <v>655</v>
      </c>
      <c r="N12" s="148">
        <v>15113</v>
      </c>
      <c r="O12" s="148">
        <v>1408655</v>
      </c>
      <c r="P12" s="148">
        <v>72189</v>
      </c>
    </row>
    <row r="13" spans="1:16" ht="15" customHeight="1">
      <c r="A13" s="165" t="s">
        <v>218</v>
      </c>
      <c r="B13" s="148">
        <v>24142</v>
      </c>
      <c r="C13" s="148">
        <v>1785939</v>
      </c>
      <c r="D13" s="148">
        <v>55957</v>
      </c>
      <c r="E13" s="148">
        <v>2216</v>
      </c>
      <c r="F13" s="148">
        <v>64569</v>
      </c>
      <c r="G13" s="148">
        <v>9651</v>
      </c>
      <c r="H13" s="148">
        <v>14506</v>
      </c>
      <c r="I13" s="148">
        <v>18705</v>
      </c>
      <c r="J13" s="148">
        <v>84</v>
      </c>
      <c r="K13" s="148">
        <v>630</v>
      </c>
      <c r="L13" s="148">
        <v>4827</v>
      </c>
      <c r="M13" s="148">
        <v>1029</v>
      </c>
      <c r="N13" s="148">
        <v>25756</v>
      </c>
      <c r="O13" s="148">
        <v>1879034</v>
      </c>
      <c r="P13" s="148">
        <v>54999</v>
      </c>
    </row>
    <row r="14" spans="1:16" ht="15" customHeight="1">
      <c r="A14" s="165" t="s">
        <v>219</v>
      </c>
      <c r="B14" s="148">
        <v>30497</v>
      </c>
      <c r="C14" s="148">
        <v>2300953</v>
      </c>
      <c r="D14" s="148">
        <v>59998</v>
      </c>
      <c r="E14" s="148">
        <v>3991</v>
      </c>
      <c r="F14" s="148">
        <v>92483</v>
      </c>
      <c r="G14" s="148">
        <v>9754</v>
      </c>
      <c r="H14" s="148">
        <v>19631</v>
      </c>
      <c r="I14" s="148">
        <v>25920</v>
      </c>
      <c r="J14" s="148">
        <v>102</v>
      </c>
      <c r="K14" s="148">
        <v>906</v>
      </c>
      <c r="L14" s="148">
        <v>7607</v>
      </c>
      <c r="M14" s="148">
        <v>1073</v>
      </c>
      <c r="N14" s="148">
        <v>32400</v>
      </c>
      <c r="O14" s="148">
        <v>2426747</v>
      </c>
      <c r="P14" s="148">
        <v>58778</v>
      </c>
    </row>
    <row r="15" spans="1:16" ht="15" customHeight="1">
      <c r="A15" s="165" t="s">
        <v>220</v>
      </c>
      <c r="B15" s="148">
        <v>37894</v>
      </c>
      <c r="C15" s="148">
        <v>2950192</v>
      </c>
      <c r="D15" s="148">
        <v>61936</v>
      </c>
      <c r="E15" s="148">
        <v>6163</v>
      </c>
      <c r="F15" s="148">
        <v>128364</v>
      </c>
      <c r="G15" s="148">
        <v>8335</v>
      </c>
      <c r="H15" s="148">
        <v>25730</v>
      </c>
      <c r="I15" s="148">
        <v>42052</v>
      </c>
      <c r="J15" s="148">
        <v>110</v>
      </c>
      <c r="K15" s="148">
        <v>1401</v>
      </c>
      <c r="L15" s="148">
        <v>15142</v>
      </c>
      <c r="M15" s="148">
        <v>1136</v>
      </c>
      <c r="N15" s="148">
        <v>40720</v>
      </c>
      <c r="O15" s="148">
        <v>3138060</v>
      </c>
      <c r="P15" s="148">
        <v>60448</v>
      </c>
    </row>
    <row r="16" spans="1:16" ht="15" customHeight="1">
      <c r="A16" s="165" t="s">
        <v>221</v>
      </c>
      <c r="B16" s="148">
        <v>39865</v>
      </c>
      <c r="C16" s="148">
        <v>3210374</v>
      </c>
      <c r="D16" s="148">
        <v>64865</v>
      </c>
      <c r="E16" s="148">
        <v>6913</v>
      </c>
      <c r="F16" s="148">
        <v>167914</v>
      </c>
      <c r="G16" s="148">
        <v>9561</v>
      </c>
      <c r="H16" s="148">
        <v>27937</v>
      </c>
      <c r="I16" s="148">
        <v>49650</v>
      </c>
      <c r="J16" s="148">
        <v>114</v>
      </c>
      <c r="K16" s="148">
        <v>1542</v>
      </c>
      <c r="L16" s="148">
        <v>18161</v>
      </c>
      <c r="M16" s="148">
        <v>1341</v>
      </c>
      <c r="N16" s="148">
        <v>43257</v>
      </c>
      <c r="O16" s="148">
        <v>3448466</v>
      </c>
      <c r="P16" s="148">
        <v>62908</v>
      </c>
    </row>
    <row r="17" spans="1:16" ht="15" customHeight="1">
      <c r="A17" s="165" t="s">
        <v>222</v>
      </c>
      <c r="B17" s="148">
        <v>41633</v>
      </c>
      <c r="C17" s="148">
        <v>3564399</v>
      </c>
      <c r="D17" s="148">
        <v>69646</v>
      </c>
      <c r="E17" s="148">
        <v>7692</v>
      </c>
      <c r="F17" s="148">
        <v>209555</v>
      </c>
      <c r="G17" s="148">
        <v>10435</v>
      </c>
      <c r="H17" s="148">
        <v>29905</v>
      </c>
      <c r="I17" s="148">
        <v>59605</v>
      </c>
      <c r="J17" s="148">
        <v>101</v>
      </c>
      <c r="K17" s="148">
        <v>1920</v>
      </c>
      <c r="L17" s="148">
        <v>21133</v>
      </c>
      <c r="M17" s="148">
        <v>988</v>
      </c>
      <c r="N17" s="148">
        <v>45655</v>
      </c>
      <c r="O17" s="148">
        <v>3853777</v>
      </c>
      <c r="P17" s="148">
        <v>66908</v>
      </c>
    </row>
    <row r="18" spans="1:16" ht="15" customHeight="1">
      <c r="A18" s="165" t="s">
        <v>223</v>
      </c>
      <c r="B18" s="148">
        <v>41940</v>
      </c>
      <c r="C18" s="148">
        <v>3589078</v>
      </c>
      <c r="D18" s="148">
        <v>69921</v>
      </c>
      <c r="E18" s="148">
        <v>7810</v>
      </c>
      <c r="F18" s="148">
        <v>228533</v>
      </c>
      <c r="G18" s="148">
        <v>11703</v>
      </c>
      <c r="H18" s="148">
        <v>29718</v>
      </c>
      <c r="I18" s="148">
        <v>66174</v>
      </c>
      <c r="J18" s="148">
        <v>85</v>
      </c>
      <c r="K18" s="148">
        <v>1942</v>
      </c>
      <c r="L18" s="148">
        <v>23282</v>
      </c>
      <c r="M18" s="148">
        <v>1396</v>
      </c>
      <c r="N18" s="148">
        <v>46275</v>
      </c>
      <c r="O18" s="148">
        <v>3907006</v>
      </c>
      <c r="P18" s="148">
        <v>67201</v>
      </c>
    </row>
    <row r="19" spans="1:16" ht="15" customHeight="1">
      <c r="A19" s="165" t="s">
        <v>224</v>
      </c>
      <c r="B19" s="148">
        <v>32709</v>
      </c>
      <c r="C19" s="148">
        <v>2809517</v>
      </c>
      <c r="D19" s="148">
        <v>70803</v>
      </c>
      <c r="E19" s="148">
        <v>5797</v>
      </c>
      <c r="F19" s="148">
        <v>161090</v>
      </c>
      <c r="G19" s="148">
        <v>10028</v>
      </c>
      <c r="H19" s="148">
        <v>23365</v>
      </c>
      <c r="I19" s="148">
        <v>47365</v>
      </c>
      <c r="J19" s="148">
        <v>73</v>
      </c>
      <c r="K19" s="148">
        <v>1575</v>
      </c>
      <c r="L19" s="148">
        <v>20456</v>
      </c>
      <c r="M19" s="148">
        <v>1276</v>
      </c>
      <c r="N19" s="148">
        <v>36064</v>
      </c>
      <c r="O19" s="148">
        <v>3039909</v>
      </c>
      <c r="P19" s="148">
        <v>67533</v>
      </c>
    </row>
    <row r="20" spans="1:16" ht="15" customHeight="1">
      <c r="A20" s="165" t="s">
        <v>225</v>
      </c>
      <c r="B20" s="148">
        <v>40477</v>
      </c>
      <c r="C20" s="148">
        <v>3527932</v>
      </c>
      <c r="D20" s="148">
        <v>71428</v>
      </c>
      <c r="E20" s="148">
        <v>7819</v>
      </c>
      <c r="F20" s="148">
        <v>239099</v>
      </c>
      <c r="G20" s="148">
        <v>9987</v>
      </c>
      <c r="H20" s="148">
        <v>29326</v>
      </c>
      <c r="I20" s="148">
        <v>63660</v>
      </c>
      <c r="J20" s="148">
        <v>62</v>
      </c>
      <c r="K20" s="148">
        <v>2064</v>
      </c>
      <c r="L20" s="148">
        <v>25351</v>
      </c>
      <c r="M20" s="148">
        <v>1383</v>
      </c>
      <c r="N20" s="148">
        <v>45091</v>
      </c>
      <c r="O20" s="148">
        <v>3856609</v>
      </c>
      <c r="P20" s="148">
        <v>67818</v>
      </c>
    </row>
    <row r="21" spans="1:16" ht="15" customHeight="1">
      <c r="A21" s="165" t="s">
        <v>226</v>
      </c>
      <c r="B21" s="148">
        <v>47617</v>
      </c>
      <c r="C21" s="148">
        <v>3859094</v>
      </c>
      <c r="D21" s="148">
        <v>66913</v>
      </c>
      <c r="E21" s="148">
        <v>10056</v>
      </c>
      <c r="F21" s="148">
        <v>256484</v>
      </c>
      <c r="G21" s="148">
        <v>10863</v>
      </c>
      <c r="H21" s="148">
        <v>33972</v>
      </c>
      <c r="I21" s="148">
        <v>68952</v>
      </c>
      <c r="J21" s="148">
        <v>53</v>
      </c>
      <c r="K21" s="148">
        <v>2374</v>
      </c>
      <c r="L21" s="148">
        <v>34384</v>
      </c>
      <c r="M21" s="148">
        <v>1576</v>
      </c>
      <c r="N21" s="148">
        <v>53812</v>
      </c>
      <c r="O21" s="148">
        <v>4214458</v>
      </c>
      <c r="P21" s="148">
        <v>62902</v>
      </c>
    </row>
    <row r="22" spans="1:16" ht="15" customHeight="1">
      <c r="A22" s="165" t="s">
        <v>227</v>
      </c>
      <c r="B22" s="148">
        <v>44537</v>
      </c>
      <c r="C22" s="148">
        <v>3563814</v>
      </c>
      <c r="D22" s="148">
        <v>66904</v>
      </c>
      <c r="E22" s="148">
        <v>9418</v>
      </c>
      <c r="F22" s="148">
        <v>232939</v>
      </c>
      <c r="G22" s="148">
        <v>10964</v>
      </c>
      <c r="H22" s="148">
        <v>31733</v>
      </c>
      <c r="I22" s="148">
        <v>62267</v>
      </c>
      <c r="J22" s="148">
        <v>48</v>
      </c>
      <c r="K22" s="148">
        <v>2263</v>
      </c>
      <c r="L22" s="148">
        <v>24978</v>
      </c>
      <c r="M22" s="148">
        <v>1315</v>
      </c>
      <c r="N22" s="148">
        <v>50470</v>
      </c>
      <c r="O22" s="148">
        <v>3887021</v>
      </c>
      <c r="P22" s="148">
        <v>62630</v>
      </c>
    </row>
    <row r="23" spans="1:16" ht="15" customHeight="1">
      <c r="A23" s="165" t="s">
        <v>228</v>
      </c>
      <c r="B23" s="148">
        <v>39064</v>
      </c>
      <c r="C23" s="148">
        <v>3163297</v>
      </c>
      <c r="D23" s="148">
        <v>68519</v>
      </c>
      <c r="E23" s="148">
        <v>8348</v>
      </c>
      <c r="F23" s="148">
        <v>210586</v>
      </c>
      <c r="G23" s="148">
        <v>11898</v>
      </c>
      <c r="H23" s="148">
        <v>28700</v>
      </c>
      <c r="I23" s="148">
        <v>53874</v>
      </c>
      <c r="J23" s="148">
        <v>49</v>
      </c>
      <c r="K23" s="148">
        <v>2118</v>
      </c>
      <c r="L23" s="148">
        <v>26414</v>
      </c>
      <c r="M23" s="148">
        <v>1321</v>
      </c>
      <c r="N23" s="148">
        <v>44770</v>
      </c>
      <c r="O23" s="148">
        <v>3454448</v>
      </c>
      <c r="P23" s="148">
        <v>63225</v>
      </c>
    </row>
    <row r="24" spans="1:16" s="7" customFormat="1" ht="15" customHeight="1">
      <c r="A24" s="165" t="s">
        <v>229</v>
      </c>
      <c r="B24" s="148">
        <v>33705</v>
      </c>
      <c r="C24" s="148">
        <v>2866929</v>
      </c>
      <c r="D24" s="148">
        <v>72849</v>
      </c>
      <c r="E24" s="148">
        <v>6601</v>
      </c>
      <c r="F24" s="148">
        <v>176397</v>
      </c>
      <c r="G24" s="148">
        <v>11172</v>
      </c>
      <c r="H24" s="148">
        <v>25363</v>
      </c>
      <c r="I24" s="148">
        <v>58617</v>
      </c>
      <c r="J24" s="148">
        <v>46</v>
      </c>
      <c r="K24" s="148">
        <v>2115</v>
      </c>
      <c r="L24" s="148">
        <v>27663</v>
      </c>
      <c r="M24" s="148">
        <v>1018</v>
      </c>
      <c r="N24" s="148">
        <v>38613</v>
      </c>
      <c r="O24" s="148">
        <v>3129546</v>
      </c>
      <c r="P24" s="148">
        <v>66577</v>
      </c>
    </row>
    <row r="25" spans="1:16" s="7" customFormat="1" ht="15" customHeight="1">
      <c r="A25" s="165" t="s">
        <v>230</v>
      </c>
      <c r="B25" s="148">
        <v>27355</v>
      </c>
      <c r="C25" s="148">
        <v>2426845</v>
      </c>
      <c r="D25" s="148">
        <v>75039</v>
      </c>
      <c r="E25" s="148">
        <v>5081</v>
      </c>
      <c r="F25" s="148">
        <v>140275</v>
      </c>
      <c r="G25" s="148">
        <v>12187</v>
      </c>
      <c r="H25" s="148">
        <v>21421</v>
      </c>
      <c r="I25" s="148">
        <v>60299</v>
      </c>
      <c r="J25" s="148">
        <v>56</v>
      </c>
      <c r="K25" s="148">
        <v>1978</v>
      </c>
      <c r="L25" s="148">
        <v>25982</v>
      </c>
      <c r="M25" s="148">
        <v>1293</v>
      </c>
      <c r="N25" s="148">
        <v>31520</v>
      </c>
      <c r="O25" s="148">
        <v>2652350</v>
      </c>
      <c r="P25" s="148">
        <v>68431</v>
      </c>
    </row>
    <row r="26" spans="1:16" ht="15" customHeight="1">
      <c r="A26" s="165" t="s">
        <v>231</v>
      </c>
      <c r="B26" s="148">
        <v>23577</v>
      </c>
      <c r="C26" s="148">
        <v>2094177</v>
      </c>
      <c r="D26" s="148">
        <v>75676</v>
      </c>
      <c r="E26" s="148">
        <v>4316</v>
      </c>
      <c r="F26" s="148">
        <v>138814</v>
      </c>
      <c r="G26" s="148">
        <v>12596</v>
      </c>
      <c r="H26" s="148">
        <v>18709</v>
      </c>
      <c r="I26" s="148">
        <v>79869</v>
      </c>
      <c r="J26" s="148">
        <v>60</v>
      </c>
      <c r="K26" s="148">
        <v>1834</v>
      </c>
      <c r="L26" s="148">
        <v>27476</v>
      </c>
      <c r="M26" s="148">
        <v>1142</v>
      </c>
      <c r="N26" s="148">
        <v>27339</v>
      </c>
      <c r="O26" s="148">
        <v>2342746</v>
      </c>
      <c r="P26" s="148">
        <v>68836</v>
      </c>
    </row>
    <row r="27" spans="1:16" ht="15" customHeight="1">
      <c r="A27" s="165" t="s">
        <v>232</v>
      </c>
      <c r="B27" s="148">
        <v>19078</v>
      </c>
      <c r="C27" s="148">
        <v>1727410</v>
      </c>
      <c r="D27" s="148">
        <v>77854</v>
      </c>
      <c r="E27" s="148">
        <v>3365</v>
      </c>
      <c r="F27" s="148">
        <v>102517</v>
      </c>
      <c r="G27" s="148">
        <v>11931</v>
      </c>
      <c r="H27" s="148">
        <v>15370</v>
      </c>
      <c r="I27" s="148">
        <v>60096</v>
      </c>
      <c r="J27" s="148">
        <v>71</v>
      </c>
      <c r="K27" s="148">
        <v>1571</v>
      </c>
      <c r="L27" s="148">
        <v>21547</v>
      </c>
      <c r="M27" s="148">
        <v>1039</v>
      </c>
      <c r="N27" s="148">
        <v>22117</v>
      </c>
      <c r="O27" s="148">
        <v>1914840</v>
      </c>
      <c r="P27" s="148">
        <v>70942</v>
      </c>
    </row>
    <row r="28" spans="1:16" ht="15" customHeight="1">
      <c r="A28" s="165" t="s">
        <v>233</v>
      </c>
      <c r="B28" s="128">
        <v>16366</v>
      </c>
      <c r="C28" s="128">
        <v>1486364</v>
      </c>
      <c r="D28" s="128">
        <v>77072</v>
      </c>
      <c r="E28" s="128">
        <v>2872</v>
      </c>
      <c r="F28" s="128">
        <v>97343</v>
      </c>
      <c r="G28" s="128">
        <v>12236</v>
      </c>
      <c r="H28" s="128">
        <v>13585</v>
      </c>
      <c r="I28" s="128">
        <v>59885</v>
      </c>
      <c r="J28" s="128">
        <v>88</v>
      </c>
      <c r="K28" s="128">
        <v>1465</v>
      </c>
      <c r="L28" s="128">
        <v>17182</v>
      </c>
      <c r="M28" s="128">
        <v>1018</v>
      </c>
      <c r="N28" s="129">
        <v>19211</v>
      </c>
      <c r="O28" s="129">
        <v>1661802</v>
      </c>
      <c r="P28" s="129">
        <v>69907</v>
      </c>
    </row>
    <row r="29" spans="1:16" s="7" customFormat="1" ht="15" customHeight="1">
      <c r="A29" s="165" t="s">
        <v>234</v>
      </c>
      <c r="B29" s="148">
        <v>20518</v>
      </c>
      <c r="C29" s="148">
        <v>1850405</v>
      </c>
      <c r="D29" s="148">
        <v>75000</v>
      </c>
      <c r="E29" s="148">
        <v>3707</v>
      </c>
      <c r="F29" s="148">
        <v>125997</v>
      </c>
      <c r="G29" s="148">
        <v>13761</v>
      </c>
      <c r="H29" s="148">
        <v>16852</v>
      </c>
      <c r="I29" s="148">
        <v>79082</v>
      </c>
      <c r="J29" s="148">
        <v>99</v>
      </c>
      <c r="K29" s="148">
        <v>2010</v>
      </c>
      <c r="L29" s="148">
        <v>24609</v>
      </c>
      <c r="M29" s="148">
        <v>930</v>
      </c>
      <c r="N29" s="148">
        <v>24174</v>
      </c>
      <c r="O29" s="148">
        <v>2082687</v>
      </c>
      <c r="P29" s="148">
        <v>67830</v>
      </c>
    </row>
    <row r="30" spans="1:16" ht="15" customHeight="1">
      <c r="A30" s="166" t="s">
        <v>235</v>
      </c>
      <c r="B30" s="149">
        <v>575423</v>
      </c>
      <c r="C30" s="149">
        <v>48135985</v>
      </c>
      <c r="D30" s="149">
        <v>68597</v>
      </c>
      <c r="E30" s="149">
        <v>103134</v>
      </c>
      <c r="F30" s="149">
        <v>2816958</v>
      </c>
      <c r="G30" s="149">
        <v>10818</v>
      </c>
      <c r="H30" s="149">
        <v>414771</v>
      </c>
      <c r="I30" s="149">
        <v>969051</v>
      </c>
      <c r="J30" s="149">
        <v>76</v>
      </c>
      <c r="K30" s="149">
        <v>30077</v>
      </c>
      <c r="L30" s="149">
        <v>370728</v>
      </c>
      <c r="M30" s="149">
        <v>1205</v>
      </c>
      <c r="N30" s="149">
        <v>642352</v>
      </c>
      <c r="O30" s="149">
        <v>52291388</v>
      </c>
      <c r="P30" s="149">
        <v>64807</v>
      </c>
    </row>
    <row r="31" spans="1:16" ht="15" customHeight="1">
      <c r="A31" s="165" t="s">
        <v>2</v>
      </c>
      <c r="B31" s="148"/>
      <c r="C31" s="148"/>
      <c r="D31" s="148"/>
      <c r="E31" s="148"/>
      <c r="F31" s="148"/>
      <c r="G31" s="148"/>
      <c r="H31" s="148"/>
      <c r="I31" s="148"/>
      <c r="J31" s="148"/>
      <c r="K31" s="148"/>
      <c r="L31" s="148"/>
      <c r="M31" s="148"/>
      <c r="N31" s="148"/>
      <c r="O31" s="148"/>
      <c r="P31" s="148"/>
    </row>
    <row r="32" spans="1:16" ht="15" customHeight="1">
      <c r="A32" s="165" t="s">
        <v>217</v>
      </c>
      <c r="B32" s="148">
        <v>1474</v>
      </c>
      <c r="C32" s="148">
        <v>71648</v>
      </c>
      <c r="D32" s="148">
        <v>30502</v>
      </c>
      <c r="E32" s="148">
        <v>274</v>
      </c>
      <c r="F32" s="148">
        <v>5721</v>
      </c>
      <c r="G32" s="148">
        <v>15780</v>
      </c>
      <c r="H32" s="148">
        <v>869</v>
      </c>
      <c r="I32" s="148">
        <v>2843</v>
      </c>
      <c r="J32" s="148">
        <v>77</v>
      </c>
      <c r="K32" s="148">
        <v>69</v>
      </c>
      <c r="L32" s="148">
        <v>3854</v>
      </c>
      <c r="M32" s="148">
        <v>2950</v>
      </c>
      <c r="N32" s="148">
        <v>1781</v>
      </c>
      <c r="O32" s="148">
        <v>84971</v>
      </c>
      <c r="P32" s="148">
        <v>27501</v>
      </c>
    </row>
    <row r="33" spans="1:16" ht="15" customHeight="1">
      <c r="A33" s="165" t="s">
        <v>218</v>
      </c>
      <c r="B33" s="148">
        <v>5795</v>
      </c>
      <c r="C33" s="148">
        <v>169283</v>
      </c>
      <c r="D33" s="148">
        <v>18503</v>
      </c>
      <c r="E33" s="148">
        <v>1041</v>
      </c>
      <c r="F33" s="148">
        <v>15821</v>
      </c>
      <c r="G33" s="148">
        <v>9987</v>
      </c>
      <c r="H33" s="148">
        <v>2723</v>
      </c>
      <c r="I33" s="148">
        <v>5433</v>
      </c>
      <c r="J33" s="148">
        <v>39</v>
      </c>
      <c r="K33" s="148">
        <v>216</v>
      </c>
      <c r="L33" s="148">
        <v>2512</v>
      </c>
      <c r="M33" s="148">
        <v>6895</v>
      </c>
      <c r="N33" s="148">
        <v>6822</v>
      </c>
      <c r="O33" s="148">
        <v>193322</v>
      </c>
      <c r="P33" s="148">
        <v>18483</v>
      </c>
    </row>
    <row r="34" spans="1:16" ht="15" customHeight="1">
      <c r="A34" s="165" t="s">
        <v>219</v>
      </c>
      <c r="B34" s="148">
        <v>9294</v>
      </c>
      <c r="C34" s="148">
        <v>373444</v>
      </c>
      <c r="D34" s="148">
        <v>34113</v>
      </c>
      <c r="E34" s="148">
        <v>2030</v>
      </c>
      <c r="F34" s="148">
        <v>34936</v>
      </c>
      <c r="G34" s="148">
        <v>13813</v>
      </c>
      <c r="H34" s="148">
        <v>4886</v>
      </c>
      <c r="I34" s="148">
        <v>11037</v>
      </c>
      <c r="J34" s="148">
        <v>60</v>
      </c>
      <c r="K34" s="148">
        <v>390</v>
      </c>
      <c r="L34" s="148">
        <v>8434</v>
      </c>
      <c r="M34" s="148">
        <v>8900</v>
      </c>
      <c r="N34" s="148">
        <v>10979</v>
      </c>
      <c r="O34" s="148">
        <v>427395</v>
      </c>
      <c r="P34" s="148">
        <v>32064</v>
      </c>
    </row>
    <row r="35" spans="1:16" ht="15" customHeight="1">
      <c r="A35" s="165" t="s">
        <v>220</v>
      </c>
      <c r="B35" s="148">
        <v>10257</v>
      </c>
      <c r="C35" s="148">
        <v>477668</v>
      </c>
      <c r="D35" s="148">
        <v>40733</v>
      </c>
      <c r="E35" s="148">
        <v>2361</v>
      </c>
      <c r="F35" s="148">
        <v>45310</v>
      </c>
      <c r="G35" s="148">
        <v>15116</v>
      </c>
      <c r="H35" s="148">
        <v>5899</v>
      </c>
      <c r="I35" s="148">
        <v>14625</v>
      </c>
      <c r="J35" s="148">
        <v>73</v>
      </c>
      <c r="K35" s="148">
        <v>488</v>
      </c>
      <c r="L35" s="148">
        <v>11159</v>
      </c>
      <c r="M35" s="148">
        <v>9710</v>
      </c>
      <c r="N35" s="148">
        <v>12256</v>
      </c>
      <c r="O35" s="148">
        <v>548274</v>
      </c>
      <c r="P35" s="148">
        <v>37913</v>
      </c>
    </row>
    <row r="36" spans="1:16" ht="15" customHeight="1">
      <c r="A36" s="165" t="s">
        <v>221</v>
      </c>
      <c r="B36" s="148">
        <v>12135</v>
      </c>
      <c r="C36" s="148">
        <v>645574</v>
      </c>
      <c r="D36" s="148">
        <v>45612</v>
      </c>
      <c r="E36" s="148">
        <v>2786</v>
      </c>
      <c r="F36" s="148">
        <v>57132</v>
      </c>
      <c r="G36" s="148">
        <v>15390</v>
      </c>
      <c r="H36" s="148">
        <v>7368</v>
      </c>
      <c r="I36" s="148">
        <v>17191</v>
      </c>
      <c r="J36" s="148">
        <v>72</v>
      </c>
      <c r="K36" s="148">
        <v>673</v>
      </c>
      <c r="L36" s="148">
        <v>17193</v>
      </c>
      <c r="M36" s="148">
        <v>7679</v>
      </c>
      <c r="N36" s="148">
        <v>14386</v>
      </c>
      <c r="O36" s="148">
        <v>737924</v>
      </c>
      <c r="P36" s="148">
        <v>42437</v>
      </c>
    </row>
    <row r="37" spans="1:16" ht="15" customHeight="1">
      <c r="A37" s="165" t="s">
        <v>222</v>
      </c>
      <c r="B37" s="148">
        <v>12692</v>
      </c>
      <c r="C37" s="148">
        <v>717333</v>
      </c>
      <c r="D37" s="148">
        <v>48597</v>
      </c>
      <c r="E37" s="148">
        <v>2852</v>
      </c>
      <c r="F37" s="148">
        <v>58767</v>
      </c>
      <c r="G37" s="148">
        <v>14924</v>
      </c>
      <c r="H37" s="148">
        <v>7990</v>
      </c>
      <c r="I37" s="148">
        <v>20914</v>
      </c>
      <c r="J37" s="148">
        <v>78</v>
      </c>
      <c r="K37" s="148">
        <v>725</v>
      </c>
      <c r="L37" s="148">
        <v>14276</v>
      </c>
      <c r="M37" s="148">
        <v>6000</v>
      </c>
      <c r="N37" s="148">
        <v>14984</v>
      </c>
      <c r="O37" s="148">
        <v>811862</v>
      </c>
      <c r="P37" s="148">
        <v>45228</v>
      </c>
    </row>
    <row r="38" spans="1:16" ht="15" customHeight="1">
      <c r="A38" s="165" t="s">
        <v>223</v>
      </c>
      <c r="B38" s="148">
        <v>12790</v>
      </c>
      <c r="C38" s="148">
        <v>766503</v>
      </c>
      <c r="D38" s="148">
        <v>50507</v>
      </c>
      <c r="E38" s="148">
        <v>3074</v>
      </c>
      <c r="F38" s="148">
        <v>64888</v>
      </c>
      <c r="G38" s="148">
        <v>15580</v>
      </c>
      <c r="H38" s="148">
        <v>8126</v>
      </c>
      <c r="I38" s="148">
        <v>20531</v>
      </c>
      <c r="J38" s="148">
        <v>65</v>
      </c>
      <c r="K38" s="148">
        <v>780</v>
      </c>
      <c r="L38" s="148">
        <v>19872</v>
      </c>
      <c r="M38" s="148">
        <v>8029</v>
      </c>
      <c r="N38" s="148">
        <v>15247</v>
      </c>
      <c r="O38" s="148">
        <v>871069</v>
      </c>
      <c r="P38" s="148">
        <v>46619</v>
      </c>
    </row>
    <row r="39" spans="1:16" ht="15" customHeight="1">
      <c r="A39" s="165" t="s">
        <v>224</v>
      </c>
      <c r="B39" s="148">
        <v>11945</v>
      </c>
      <c r="C39" s="148">
        <v>733427</v>
      </c>
      <c r="D39" s="148">
        <v>52665</v>
      </c>
      <c r="E39" s="148">
        <v>2838</v>
      </c>
      <c r="F39" s="148">
        <v>64600</v>
      </c>
      <c r="G39" s="148">
        <v>16856</v>
      </c>
      <c r="H39" s="148">
        <v>7806</v>
      </c>
      <c r="I39" s="148">
        <v>19775</v>
      </c>
      <c r="J39" s="148">
        <v>68</v>
      </c>
      <c r="K39" s="148">
        <v>801</v>
      </c>
      <c r="L39" s="148">
        <v>15628</v>
      </c>
      <c r="M39" s="148">
        <v>8498</v>
      </c>
      <c r="N39" s="148">
        <v>14358</v>
      </c>
      <c r="O39" s="148">
        <v>833580</v>
      </c>
      <c r="P39" s="148">
        <v>48382</v>
      </c>
    </row>
    <row r="40" spans="1:16" s="7" customFormat="1" ht="15" customHeight="1">
      <c r="A40" s="165" t="s">
        <v>225</v>
      </c>
      <c r="B40" s="148">
        <v>12638</v>
      </c>
      <c r="C40" s="148">
        <v>798740</v>
      </c>
      <c r="D40" s="148">
        <v>53239</v>
      </c>
      <c r="E40" s="148">
        <v>3064</v>
      </c>
      <c r="F40" s="148">
        <v>71103</v>
      </c>
      <c r="G40" s="148">
        <v>17214</v>
      </c>
      <c r="H40" s="148">
        <v>8320</v>
      </c>
      <c r="I40" s="148">
        <v>23888</v>
      </c>
      <c r="J40" s="148">
        <v>65</v>
      </c>
      <c r="K40" s="148">
        <v>877</v>
      </c>
      <c r="L40" s="148">
        <v>12810</v>
      </c>
      <c r="M40" s="148">
        <v>9081</v>
      </c>
      <c r="N40" s="148">
        <v>15299</v>
      </c>
      <c r="O40" s="148">
        <v>906035</v>
      </c>
      <c r="P40" s="148">
        <v>48687</v>
      </c>
    </row>
    <row r="41" spans="1:16" ht="15" customHeight="1">
      <c r="A41" s="165" t="s">
        <v>226</v>
      </c>
      <c r="B41" s="148">
        <v>12708</v>
      </c>
      <c r="C41" s="148">
        <v>820118</v>
      </c>
      <c r="D41" s="148">
        <v>54158</v>
      </c>
      <c r="E41" s="148">
        <v>3090</v>
      </c>
      <c r="F41" s="148">
        <v>75068</v>
      </c>
      <c r="G41" s="148">
        <v>17456</v>
      </c>
      <c r="H41" s="148">
        <v>8202</v>
      </c>
      <c r="I41" s="148">
        <v>22369</v>
      </c>
      <c r="J41" s="148">
        <v>55</v>
      </c>
      <c r="K41" s="148">
        <v>965</v>
      </c>
      <c r="L41" s="148">
        <v>19281</v>
      </c>
      <c r="M41" s="148">
        <v>9590</v>
      </c>
      <c r="N41" s="148">
        <v>15413</v>
      </c>
      <c r="O41" s="148">
        <v>936126</v>
      </c>
      <c r="P41" s="148">
        <v>49663</v>
      </c>
    </row>
    <row r="42" spans="1:16" s="7" customFormat="1" ht="15" customHeight="1">
      <c r="A42" s="165" t="s">
        <v>227</v>
      </c>
      <c r="B42" s="148">
        <v>11439</v>
      </c>
      <c r="C42" s="148">
        <v>758181</v>
      </c>
      <c r="D42" s="148">
        <v>55366</v>
      </c>
      <c r="E42" s="148">
        <v>2880</v>
      </c>
      <c r="F42" s="148">
        <v>72764</v>
      </c>
      <c r="G42" s="148">
        <v>17826</v>
      </c>
      <c r="H42" s="148">
        <v>7517</v>
      </c>
      <c r="I42" s="148">
        <v>21312</v>
      </c>
      <c r="J42" s="148">
        <v>56</v>
      </c>
      <c r="K42" s="148">
        <v>881</v>
      </c>
      <c r="L42" s="148">
        <v>17394</v>
      </c>
      <c r="M42" s="148">
        <v>7845</v>
      </c>
      <c r="N42" s="148">
        <v>13963</v>
      </c>
      <c r="O42" s="148">
        <v>870006</v>
      </c>
      <c r="P42" s="148">
        <v>50001</v>
      </c>
    </row>
    <row r="43" spans="1:16" ht="15" customHeight="1">
      <c r="A43" s="165" t="s">
        <v>228</v>
      </c>
      <c r="B43" s="148">
        <v>10614</v>
      </c>
      <c r="C43" s="148">
        <v>755134</v>
      </c>
      <c r="D43" s="148">
        <v>58164</v>
      </c>
      <c r="E43" s="148">
        <v>2596</v>
      </c>
      <c r="F43" s="148">
        <v>64882</v>
      </c>
      <c r="G43" s="148">
        <v>18385</v>
      </c>
      <c r="H43" s="148">
        <v>7098</v>
      </c>
      <c r="I43" s="148">
        <v>28630</v>
      </c>
      <c r="J43" s="148">
        <v>58</v>
      </c>
      <c r="K43" s="148">
        <v>870</v>
      </c>
      <c r="L43" s="148">
        <v>14613</v>
      </c>
      <c r="M43" s="148">
        <v>7444</v>
      </c>
      <c r="N43" s="148">
        <v>12965</v>
      </c>
      <c r="O43" s="148">
        <v>861383</v>
      </c>
      <c r="P43" s="148">
        <v>52394</v>
      </c>
    </row>
    <row r="44" spans="1:16" ht="15" customHeight="1">
      <c r="A44" s="165" t="s">
        <v>229</v>
      </c>
      <c r="B44" s="148">
        <v>9890</v>
      </c>
      <c r="C44" s="148">
        <v>721039</v>
      </c>
      <c r="D44" s="148">
        <v>59537</v>
      </c>
      <c r="E44" s="148">
        <v>2484</v>
      </c>
      <c r="F44" s="148">
        <v>69085</v>
      </c>
      <c r="G44" s="148">
        <v>18297</v>
      </c>
      <c r="H44" s="148">
        <v>6777</v>
      </c>
      <c r="I44" s="148">
        <v>25763</v>
      </c>
      <c r="J44" s="148">
        <v>60</v>
      </c>
      <c r="K44" s="148">
        <v>888</v>
      </c>
      <c r="L44" s="148">
        <v>17244</v>
      </c>
      <c r="M44" s="148">
        <v>7168</v>
      </c>
      <c r="N44" s="148">
        <v>12215</v>
      </c>
      <c r="O44" s="148">
        <v>831224</v>
      </c>
      <c r="P44" s="148">
        <v>52999</v>
      </c>
    </row>
    <row r="45" spans="1:16" ht="15" customHeight="1">
      <c r="A45" s="165" t="s">
        <v>230</v>
      </c>
      <c r="B45" s="148">
        <v>9145</v>
      </c>
      <c r="C45" s="148">
        <v>692694</v>
      </c>
      <c r="D45" s="148">
        <v>61189</v>
      </c>
      <c r="E45" s="148">
        <v>2136</v>
      </c>
      <c r="F45" s="148">
        <v>63016</v>
      </c>
      <c r="G45" s="148">
        <v>19285</v>
      </c>
      <c r="H45" s="148">
        <v>6312</v>
      </c>
      <c r="I45" s="148">
        <v>27349</v>
      </c>
      <c r="J45" s="148">
        <v>78</v>
      </c>
      <c r="K45" s="148">
        <v>934</v>
      </c>
      <c r="L45" s="148">
        <v>19227</v>
      </c>
      <c r="M45" s="148">
        <v>7612</v>
      </c>
      <c r="N45" s="148">
        <v>11313</v>
      </c>
      <c r="O45" s="148">
        <v>800858</v>
      </c>
      <c r="P45" s="148">
        <v>54847</v>
      </c>
    </row>
    <row r="46" spans="1:16" ht="15" customHeight="1">
      <c r="A46" s="165" t="s">
        <v>231</v>
      </c>
      <c r="B46" s="148">
        <v>8530</v>
      </c>
      <c r="C46" s="148">
        <v>666309</v>
      </c>
      <c r="D46" s="148">
        <v>63213</v>
      </c>
      <c r="E46" s="148">
        <v>1968</v>
      </c>
      <c r="F46" s="148">
        <v>60461</v>
      </c>
      <c r="G46" s="148">
        <v>19552</v>
      </c>
      <c r="H46" s="148">
        <v>5892</v>
      </c>
      <c r="I46" s="148">
        <v>23651</v>
      </c>
      <c r="J46" s="148">
        <v>81</v>
      </c>
      <c r="K46" s="148">
        <v>804</v>
      </c>
      <c r="L46" s="148">
        <v>13109</v>
      </c>
      <c r="M46" s="148">
        <v>5627</v>
      </c>
      <c r="N46" s="148">
        <v>10418</v>
      </c>
      <c r="O46" s="148">
        <v>765113</v>
      </c>
      <c r="P46" s="148">
        <v>56959</v>
      </c>
    </row>
    <row r="47" spans="1:16" ht="15" customHeight="1">
      <c r="A47" s="165" t="s">
        <v>232</v>
      </c>
      <c r="B47" s="148">
        <v>8301</v>
      </c>
      <c r="C47" s="148">
        <v>651845</v>
      </c>
      <c r="D47" s="148">
        <v>63468</v>
      </c>
      <c r="E47" s="148">
        <v>1968</v>
      </c>
      <c r="F47" s="148">
        <v>67574</v>
      </c>
      <c r="G47" s="148">
        <v>20348</v>
      </c>
      <c r="H47" s="148">
        <v>5653</v>
      </c>
      <c r="I47" s="148">
        <v>31861</v>
      </c>
      <c r="J47" s="148">
        <v>92</v>
      </c>
      <c r="K47" s="148">
        <v>704</v>
      </c>
      <c r="L47" s="148">
        <v>11213</v>
      </c>
      <c r="M47" s="148">
        <v>3200</v>
      </c>
      <c r="N47" s="148">
        <v>10147</v>
      </c>
      <c r="O47" s="148">
        <v>761278</v>
      </c>
      <c r="P47" s="148">
        <v>56978</v>
      </c>
    </row>
    <row r="48" spans="1:16" s="7" customFormat="1" ht="15" customHeight="1">
      <c r="A48" s="165" t="s">
        <v>233</v>
      </c>
      <c r="B48" s="148">
        <v>7070</v>
      </c>
      <c r="C48" s="148">
        <v>547199</v>
      </c>
      <c r="D48" s="148">
        <v>62286</v>
      </c>
      <c r="E48" s="148">
        <v>1692</v>
      </c>
      <c r="F48" s="148">
        <v>54899</v>
      </c>
      <c r="G48" s="148">
        <v>18866</v>
      </c>
      <c r="H48" s="148">
        <v>4912</v>
      </c>
      <c r="I48" s="148">
        <v>28797</v>
      </c>
      <c r="J48" s="148">
        <v>84</v>
      </c>
      <c r="K48" s="148">
        <v>684</v>
      </c>
      <c r="L48" s="148">
        <v>11590</v>
      </c>
      <c r="M48" s="148">
        <v>3112</v>
      </c>
      <c r="N48" s="148">
        <v>8682</v>
      </c>
      <c r="O48" s="148">
        <v>642660</v>
      </c>
      <c r="P48" s="148">
        <v>56376</v>
      </c>
    </row>
    <row r="49" spans="1:16" ht="15" customHeight="1">
      <c r="A49" s="165" t="s">
        <v>234</v>
      </c>
      <c r="B49" s="148">
        <v>9299</v>
      </c>
      <c r="C49" s="148">
        <v>710259</v>
      </c>
      <c r="D49" s="148">
        <v>62207</v>
      </c>
      <c r="E49" s="148">
        <v>2208</v>
      </c>
      <c r="F49" s="148">
        <v>73329</v>
      </c>
      <c r="G49" s="148">
        <v>19458</v>
      </c>
      <c r="H49" s="148">
        <v>6360</v>
      </c>
      <c r="I49" s="148">
        <v>37017</v>
      </c>
      <c r="J49" s="148">
        <v>93</v>
      </c>
      <c r="K49" s="148">
        <v>838</v>
      </c>
      <c r="L49" s="148">
        <v>13143</v>
      </c>
      <c r="M49" s="148">
        <v>3125</v>
      </c>
      <c r="N49" s="148">
        <v>11460</v>
      </c>
      <c r="O49" s="148">
        <v>832436</v>
      </c>
      <c r="P49" s="148">
        <v>56183</v>
      </c>
    </row>
    <row r="50" spans="1:16" ht="15" customHeight="1">
      <c r="A50" s="166" t="s">
        <v>235</v>
      </c>
      <c r="B50" s="149">
        <v>176022</v>
      </c>
      <c r="C50" s="149">
        <v>11065262</v>
      </c>
      <c r="D50" s="149">
        <v>51176</v>
      </c>
      <c r="E50" s="149">
        <v>41355</v>
      </c>
      <c r="F50" s="149">
        <v>1019635</v>
      </c>
      <c r="G50" s="149">
        <v>16952</v>
      </c>
      <c r="H50" s="149">
        <v>112710</v>
      </c>
      <c r="I50" s="149">
        <v>380620</v>
      </c>
      <c r="J50" s="149">
        <v>67</v>
      </c>
      <c r="K50" s="149">
        <v>12579</v>
      </c>
      <c r="L50" s="149">
        <v>239544</v>
      </c>
      <c r="M50" s="149">
        <v>6837</v>
      </c>
      <c r="N50" s="149">
        <v>212691</v>
      </c>
      <c r="O50" s="149">
        <v>12706237</v>
      </c>
      <c r="P50" s="149">
        <v>46782</v>
      </c>
    </row>
    <row r="51" spans="1:16" ht="15" customHeight="1">
      <c r="A51" s="165" t="s">
        <v>3</v>
      </c>
      <c r="B51" s="148"/>
      <c r="C51" s="148"/>
      <c r="D51" s="148"/>
      <c r="E51" s="148"/>
      <c r="F51" s="148"/>
      <c r="G51" s="148"/>
      <c r="H51" s="148"/>
      <c r="I51" s="148"/>
      <c r="J51" s="148"/>
      <c r="K51" s="148"/>
      <c r="L51" s="148"/>
      <c r="M51" s="148"/>
      <c r="N51" s="148"/>
      <c r="O51" s="148"/>
      <c r="P51" s="148"/>
    </row>
    <row r="52" spans="1:16" ht="15" customHeight="1">
      <c r="A52" s="165" t="s">
        <v>217</v>
      </c>
      <c r="B52" s="148">
        <v>105</v>
      </c>
      <c r="C52" s="148">
        <v>4655</v>
      </c>
      <c r="D52" s="148">
        <v>33475</v>
      </c>
      <c r="E52" s="148">
        <v>35</v>
      </c>
      <c r="F52" s="148">
        <v>717</v>
      </c>
      <c r="G52" s="148">
        <v>20115</v>
      </c>
      <c r="H52" s="148">
        <v>60</v>
      </c>
      <c r="I52" s="148">
        <v>1097</v>
      </c>
      <c r="J52" s="148">
        <v>125</v>
      </c>
      <c r="K52" s="172"/>
      <c r="L52" s="172"/>
      <c r="M52" s="172"/>
      <c r="N52" s="148">
        <v>135</v>
      </c>
      <c r="O52" s="148">
        <v>6462</v>
      </c>
      <c r="P52" s="148">
        <v>34190</v>
      </c>
    </row>
    <row r="53" spans="1:16" ht="15" customHeight="1">
      <c r="A53" s="165" t="s">
        <v>218</v>
      </c>
      <c r="B53" s="148">
        <v>800</v>
      </c>
      <c r="C53" s="148">
        <v>11062</v>
      </c>
      <c r="D53" s="148">
        <v>7093</v>
      </c>
      <c r="E53" s="148">
        <v>138</v>
      </c>
      <c r="F53" s="148">
        <v>1597</v>
      </c>
      <c r="G53" s="148">
        <v>7347</v>
      </c>
      <c r="H53" s="148">
        <v>132</v>
      </c>
      <c r="I53" s="148">
        <v>66</v>
      </c>
      <c r="J53" s="148">
        <v>19</v>
      </c>
      <c r="K53" s="172"/>
      <c r="L53" s="172"/>
      <c r="M53" s="172"/>
      <c r="N53" s="148">
        <v>927</v>
      </c>
      <c r="O53" s="148">
        <v>12744</v>
      </c>
      <c r="P53" s="148">
        <v>7145</v>
      </c>
    </row>
    <row r="54" spans="1:16" ht="15" customHeight="1">
      <c r="A54" s="165" t="s">
        <v>219</v>
      </c>
      <c r="B54" s="148">
        <v>1082</v>
      </c>
      <c r="C54" s="148">
        <v>20267</v>
      </c>
      <c r="D54" s="148">
        <v>13911</v>
      </c>
      <c r="E54" s="148">
        <v>258</v>
      </c>
      <c r="F54" s="148">
        <v>4161</v>
      </c>
      <c r="G54" s="148">
        <v>14386</v>
      </c>
      <c r="H54" s="148">
        <v>214</v>
      </c>
      <c r="I54" s="148">
        <v>57</v>
      </c>
      <c r="J54" s="148">
        <v>12</v>
      </c>
      <c r="K54" s="148">
        <v>10</v>
      </c>
      <c r="L54" s="148">
        <v>67</v>
      </c>
      <c r="M54" s="148">
        <v>3920</v>
      </c>
      <c r="N54" s="148">
        <v>1292</v>
      </c>
      <c r="O54" s="148">
        <v>24469</v>
      </c>
      <c r="P54" s="148">
        <v>15312</v>
      </c>
    </row>
    <row r="55" spans="1:16" ht="15" customHeight="1">
      <c r="A55" s="165" t="s">
        <v>220</v>
      </c>
      <c r="B55" s="148">
        <v>1781</v>
      </c>
      <c r="C55" s="148">
        <v>45105</v>
      </c>
      <c r="D55" s="148">
        <v>21014</v>
      </c>
      <c r="E55" s="148">
        <v>462</v>
      </c>
      <c r="F55" s="148">
        <v>7230</v>
      </c>
      <c r="G55" s="148">
        <v>12040</v>
      </c>
      <c r="H55" s="148">
        <v>445</v>
      </c>
      <c r="I55" s="148">
        <v>900</v>
      </c>
      <c r="J55" s="148">
        <v>34</v>
      </c>
      <c r="K55" s="172"/>
      <c r="L55" s="172"/>
      <c r="M55" s="172"/>
      <c r="N55" s="148">
        <v>2108</v>
      </c>
      <c r="O55" s="148">
        <v>53116</v>
      </c>
      <c r="P55" s="148">
        <v>20877</v>
      </c>
    </row>
    <row r="56" spans="1:16" s="7" customFormat="1" ht="15" customHeight="1">
      <c r="A56" s="165" t="s">
        <v>221</v>
      </c>
      <c r="B56" s="148">
        <v>2409</v>
      </c>
      <c r="C56" s="148">
        <v>72032</v>
      </c>
      <c r="D56" s="148">
        <v>26270</v>
      </c>
      <c r="E56" s="148">
        <v>830</v>
      </c>
      <c r="F56" s="148">
        <v>13648</v>
      </c>
      <c r="G56" s="148">
        <v>14215</v>
      </c>
      <c r="H56" s="148">
        <v>794</v>
      </c>
      <c r="I56" s="148">
        <v>128</v>
      </c>
      <c r="J56" s="148">
        <v>43</v>
      </c>
      <c r="K56" s="148">
        <v>32</v>
      </c>
      <c r="L56" s="148">
        <v>678</v>
      </c>
      <c r="M56" s="148">
        <v>10639</v>
      </c>
      <c r="N56" s="148">
        <v>2957</v>
      </c>
      <c r="O56" s="148">
        <v>86112</v>
      </c>
      <c r="P56" s="148">
        <v>25247</v>
      </c>
    </row>
    <row r="57" spans="1:16" ht="15" customHeight="1">
      <c r="A57" s="165" t="s">
        <v>222</v>
      </c>
      <c r="B57" s="148">
        <v>3726</v>
      </c>
      <c r="C57" s="148">
        <v>128035</v>
      </c>
      <c r="D57" s="148">
        <v>34251</v>
      </c>
      <c r="E57" s="148">
        <v>1759</v>
      </c>
      <c r="F57" s="148">
        <v>35803</v>
      </c>
      <c r="G57" s="148">
        <v>18945</v>
      </c>
      <c r="H57" s="148">
        <v>1538</v>
      </c>
      <c r="I57" s="148">
        <v>186</v>
      </c>
      <c r="J57" s="148">
        <v>56</v>
      </c>
      <c r="K57" s="148">
        <v>48</v>
      </c>
      <c r="L57" s="148">
        <v>721</v>
      </c>
      <c r="M57" s="148">
        <v>6500</v>
      </c>
      <c r="N57" s="148">
        <v>4864</v>
      </c>
      <c r="O57" s="148">
        <v>164343</v>
      </c>
      <c r="P57" s="148">
        <v>32051</v>
      </c>
    </row>
    <row r="58" spans="1:16" ht="15" customHeight="1">
      <c r="A58" s="165" t="s">
        <v>223</v>
      </c>
      <c r="B58" s="148">
        <v>4977</v>
      </c>
      <c r="C58" s="148">
        <v>180367</v>
      </c>
      <c r="D58" s="148">
        <v>36248</v>
      </c>
      <c r="E58" s="148">
        <v>2687</v>
      </c>
      <c r="F58" s="148">
        <v>60098</v>
      </c>
      <c r="G58" s="148">
        <v>20950</v>
      </c>
      <c r="H58" s="148">
        <v>2142</v>
      </c>
      <c r="I58" s="148">
        <v>231</v>
      </c>
      <c r="J58" s="148">
        <v>56</v>
      </c>
      <c r="K58" s="148">
        <v>82</v>
      </c>
      <c r="L58" s="148">
        <v>870</v>
      </c>
      <c r="M58" s="148">
        <v>5176</v>
      </c>
      <c r="N58" s="148">
        <v>6819</v>
      </c>
      <c r="O58" s="148">
        <v>241593</v>
      </c>
      <c r="P58" s="148">
        <v>33623</v>
      </c>
    </row>
    <row r="59" spans="1:16" s="7" customFormat="1" ht="15" customHeight="1">
      <c r="A59" s="165" t="s">
        <v>224</v>
      </c>
      <c r="B59" s="148">
        <v>3480</v>
      </c>
      <c r="C59" s="148">
        <v>130104</v>
      </c>
      <c r="D59" s="148">
        <v>36406</v>
      </c>
      <c r="E59" s="148">
        <v>1591</v>
      </c>
      <c r="F59" s="148">
        <v>32340</v>
      </c>
      <c r="G59" s="148">
        <v>18175</v>
      </c>
      <c r="H59" s="148">
        <v>1655</v>
      </c>
      <c r="I59" s="148">
        <v>293</v>
      </c>
      <c r="J59" s="148">
        <v>60</v>
      </c>
      <c r="K59" s="148">
        <v>63</v>
      </c>
      <c r="L59" s="148">
        <v>977</v>
      </c>
      <c r="M59" s="148">
        <v>3974</v>
      </c>
      <c r="N59" s="148">
        <v>4548</v>
      </c>
      <c r="O59" s="148">
        <v>163699</v>
      </c>
      <c r="P59" s="148">
        <v>33400</v>
      </c>
    </row>
    <row r="60" spans="1:16" ht="15" customHeight="1">
      <c r="A60" s="165" t="s">
        <v>225</v>
      </c>
      <c r="B60" s="148">
        <v>3908</v>
      </c>
      <c r="C60" s="148">
        <v>157432</v>
      </c>
      <c r="D60" s="148">
        <v>39849</v>
      </c>
      <c r="E60" s="148">
        <v>1544</v>
      </c>
      <c r="F60" s="148">
        <v>33172</v>
      </c>
      <c r="G60" s="148">
        <v>18990</v>
      </c>
      <c r="H60" s="148">
        <v>1865</v>
      </c>
      <c r="I60" s="148">
        <v>-130</v>
      </c>
      <c r="J60" s="148">
        <v>36</v>
      </c>
      <c r="K60" s="148">
        <v>148</v>
      </c>
      <c r="L60" s="148">
        <v>7296</v>
      </c>
      <c r="M60" s="148">
        <v>133</v>
      </c>
      <c r="N60" s="148">
        <v>4962</v>
      </c>
      <c r="O60" s="148">
        <v>197735</v>
      </c>
      <c r="P60" s="148">
        <v>36403</v>
      </c>
    </row>
    <row r="61" spans="1:16" ht="15" customHeight="1">
      <c r="A61" s="165" t="s">
        <v>226</v>
      </c>
      <c r="B61" s="148">
        <v>3745</v>
      </c>
      <c r="C61" s="148">
        <v>152248</v>
      </c>
      <c r="D61" s="148">
        <v>39713</v>
      </c>
      <c r="E61" s="148">
        <v>980</v>
      </c>
      <c r="F61" s="148">
        <v>17233</v>
      </c>
      <c r="G61" s="148">
        <v>13114</v>
      </c>
      <c r="H61" s="148">
        <v>1530</v>
      </c>
      <c r="I61" s="148">
        <v>900</v>
      </c>
      <c r="J61" s="148">
        <v>44</v>
      </c>
      <c r="K61" s="148">
        <v>117</v>
      </c>
      <c r="L61" s="148">
        <v>701</v>
      </c>
      <c r="M61" s="148">
        <v>162</v>
      </c>
      <c r="N61" s="148">
        <v>4322</v>
      </c>
      <c r="O61" s="148">
        <v>171324</v>
      </c>
      <c r="P61" s="148">
        <v>37186</v>
      </c>
    </row>
    <row r="62" spans="1:16" ht="15" customHeight="1">
      <c r="A62" s="165" t="s">
        <v>227</v>
      </c>
      <c r="B62" s="148">
        <v>3120</v>
      </c>
      <c r="C62" s="148">
        <v>129335</v>
      </c>
      <c r="D62" s="148">
        <v>40313</v>
      </c>
      <c r="E62" s="148">
        <v>761</v>
      </c>
      <c r="F62" s="148">
        <v>13600</v>
      </c>
      <c r="G62" s="148">
        <v>14860</v>
      </c>
      <c r="H62" s="148">
        <v>1297</v>
      </c>
      <c r="I62" s="148">
        <v>334</v>
      </c>
      <c r="J62" s="148">
        <v>31</v>
      </c>
      <c r="K62" s="148">
        <v>100</v>
      </c>
      <c r="L62" s="148">
        <v>664</v>
      </c>
      <c r="M62" s="148">
        <v>525</v>
      </c>
      <c r="N62" s="148">
        <v>3610</v>
      </c>
      <c r="O62" s="148">
        <v>143724</v>
      </c>
      <c r="P62" s="148">
        <v>37855</v>
      </c>
    </row>
    <row r="63" spans="1:16" ht="15" customHeight="1">
      <c r="A63" s="165" t="s">
        <v>228</v>
      </c>
      <c r="B63" s="148">
        <v>3700</v>
      </c>
      <c r="C63" s="148">
        <v>151078</v>
      </c>
      <c r="D63" s="148">
        <v>40030</v>
      </c>
      <c r="E63" s="148">
        <v>808</v>
      </c>
      <c r="F63" s="148">
        <v>13976</v>
      </c>
      <c r="G63" s="148">
        <v>13809</v>
      </c>
      <c r="H63" s="148">
        <v>1511</v>
      </c>
      <c r="I63" s="148">
        <v>-337</v>
      </c>
      <c r="J63" s="148">
        <v>27</v>
      </c>
      <c r="K63" s="148">
        <v>125</v>
      </c>
      <c r="L63" s="148">
        <v>675</v>
      </c>
      <c r="M63" s="148">
        <v>224</v>
      </c>
      <c r="N63" s="148">
        <v>4195</v>
      </c>
      <c r="O63" s="148">
        <v>165450</v>
      </c>
      <c r="P63" s="148">
        <v>37280</v>
      </c>
    </row>
    <row r="64" spans="1:16" ht="15" customHeight="1">
      <c r="A64" s="165" t="s">
        <v>229</v>
      </c>
      <c r="B64" s="148">
        <v>3467</v>
      </c>
      <c r="C64" s="148">
        <v>141801</v>
      </c>
      <c r="D64" s="148">
        <v>39154</v>
      </c>
      <c r="E64" s="148">
        <v>798</v>
      </c>
      <c r="F64" s="148">
        <v>15037</v>
      </c>
      <c r="G64" s="148">
        <v>15807</v>
      </c>
      <c r="H64" s="148">
        <v>1347</v>
      </c>
      <c r="I64" s="148">
        <v>99</v>
      </c>
      <c r="J64" s="148">
        <v>21</v>
      </c>
      <c r="K64" s="148">
        <v>95</v>
      </c>
      <c r="L64" s="148">
        <v>648</v>
      </c>
      <c r="M64" s="148">
        <v>1968</v>
      </c>
      <c r="N64" s="148">
        <v>4023</v>
      </c>
      <c r="O64" s="148">
        <v>157805</v>
      </c>
      <c r="P64" s="148">
        <v>36397</v>
      </c>
    </row>
    <row r="65" spans="1:16" ht="15" customHeight="1">
      <c r="A65" s="165" t="s">
        <v>230</v>
      </c>
      <c r="B65" s="148">
        <v>4034</v>
      </c>
      <c r="C65" s="148">
        <v>169639</v>
      </c>
      <c r="D65" s="148">
        <v>40831</v>
      </c>
      <c r="E65" s="148">
        <v>751</v>
      </c>
      <c r="F65" s="148">
        <v>12821</v>
      </c>
      <c r="G65" s="148">
        <v>12521</v>
      </c>
      <c r="H65" s="148">
        <v>1567</v>
      </c>
      <c r="I65" s="148">
        <v>-95</v>
      </c>
      <c r="J65" s="148">
        <v>20</v>
      </c>
      <c r="K65" s="148">
        <v>114</v>
      </c>
      <c r="L65" s="148">
        <v>552</v>
      </c>
      <c r="M65" s="148">
        <v>981</v>
      </c>
      <c r="N65" s="148">
        <v>4494</v>
      </c>
      <c r="O65" s="148">
        <v>182759</v>
      </c>
      <c r="P65" s="148">
        <v>38223</v>
      </c>
    </row>
    <row r="66" spans="1:16" ht="15" customHeight="1">
      <c r="A66" s="165" t="s">
        <v>231</v>
      </c>
      <c r="B66" s="148">
        <v>2748</v>
      </c>
      <c r="C66" s="148">
        <v>116494</v>
      </c>
      <c r="D66" s="148">
        <v>38405</v>
      </c>
      <c r="E66" s="148">
        <v>679</v>
      </c>
      <c r="F66" s="148">
        <v>12828</v>
      </c>
      <c r="G66" s="148">
        <v>14603</v>
      </c>
      <c r="H66" s="148">
        <v>1078</v>
      </c>
      <c r="I66" s="148">
        <v>2105</v>
      </c>
      <c r="J66" s="148">
        <v>25</v>
      </c>
      <c r="K66" s="148">
        <v>99</v>
      </c>
      <c r="L66" s="148">
        <v>509</v>
      </c>
      <c r="M66" s="148">
        <v>1078</v>
      </c>
      <c r="N66" s="148">
        <v>3261</v>
      </c>
      <c r="O66" s="148">
        <v>131624</v>
      </c>
      <c r="P66" s="148">
        <v>34541</v>
      </c>
    </row>
    <row r="67" spans="1:16" s="7" customFormat="1" ht="15" customHeight="1">
      <c r="A67" s="165" t="s">
        <v>232</v>
      </c>
      <c r="B67" s="148">
        <v>2611</v>
      </c>
      <c r="C67" s="148">
        <v>115014</v>
      </c>
      <c r="D67" s="148">
        <v>40569</v>
      </c>
      <c r="E67" s="148">
        <v>766</v>
      </c>
      <c r="F67" s="148">
        <v>15991</v>
      </c>
      <c r="G67" s="148">
        <v>18151</v>
      </c>
      <c r="H67" s="148">
        <v>1182</v>
      </c>
      <c r="I67" s="148">
        <v>2043</v>
      </c>
      <c r="J67" s="148">
        <v>39</v>
      </c>
      <c r="K67" s="148">
        <v>95</v>
      </c>
      <c r="L67" s="148">
        <v>741</v>
      </c>
      <c r="M67" s="148">
        <v>1893</v>
      </c>
      <c r="N67" s="148">
        <v>3201</v>
      </c>
      <c r="O67" s="148">
        <v>133907</v>
      </c>
      <c r="P67" s="148">
        <v>37045</v>
      </c>
    </row>
    <row r="68" spans="1:16" ht="15" customHeight="1">
      <c r="A68" s="165" t="s">
        <v>233</v>
      </c>
      <c r="B68" s="148">
        <v>2536</v>
      </c>
      <c r="C68" s="148">
        <v>111058</v>
      </c>
      <c r="D68" s="148">
        <v>39261</v>
      </c>
      <c r="E68" s="148">
        <v>1104</v>
      </c>
      <c r="F68" s="148">
        <v>28346</v>
      </c>
      <c r="G68" s="148">
        <v>21157</v>
      </c>
      <c r="H68" s="148">
        <v>1310</v>
      </c>
      <c r="I68" s="148">
        <v>3990</v>
      </c>
      <c r="J68" s="148">
        <v>59</v>
      </c>
      <c r="K68" s="148">
        <v>129</v>
      </c>
      <c r="L68" s="148">
        <v>1039</v>
      </c>
      <c r="M68" s="148">
        <v>776</v>
      </c>
      <c r="N68" s="148">
        <v>3465</v>
      </c>
      <c r="O68" s="148">
        <v>144853</v>
      </c>
      <c r="P68" s="148">
        <v>35171</v>
      </c>
    </row>
    <row r="69" spans="1:16" ht="15" customHeight="1">
      <c r="A69" s="165" t="s">
        <v>234</v>
      </c>
      <c r="B69" s="148">
        <v>3721</v>
      </c>
      <c r="C69" s="148">
        <v>187165</v>
      </c>
      <c r="D69" s="148">
        <v>45015</v>
      </c>
      <c r="E69" s="148">
        <v>1642</v>
      </c>
      <c r="F69" s="148">
        <v>38220</v>
      </c>
      <c r="G69" s="148">
        <v>20343</v>
      </c>
      <c r="H69" s="148">
        <v>2148</v>
      </c>
      <c r="I69" s="148">
        <v>9668</v>
      </c>
      <c r="J69" s="148">
        <v>56</v>
      </c>
      <c r="K69" s="148">
        <v>181</v>
      </c>
      <c r="L69" s="148">
        <v>2050</v>
      </c>
      <c r="M69" s="148">
        <v>1515</v>
      </c>
      <c r="N69" s="148">
        <v>5165</v>
      </c>
      <c r="O69" s="148">
        <v>237195</v>
      </c>
      <c r="P69" s="148">
        <v>38901</v>
      </c>
    </row>
    <row r="70" spans="1:16" ht="15" customHeight="1">
      <c r="A70" s="166" t="s">
        <v>235</v>
      </c>
      <c r="B70" s="149">
        <v>51928</v>
      </c>
      <c r="C70" s="149">
        <v>2020918</v>
      </c>
      <c r="D70" s="149">
        <v>36478</v>
      </c>
      <c r="E70" s="149">
        <v>17590</v>
      </c>
      <c r="F70" s="149">
        <v>357390</v>
      </c>
      <c r="G70" s="149">
        <v>17791</v>
      </c>
      <c r="H70" s="149">
        <v>21816</v>
      </c>
      <c r="I70" s="149">
        <v>20800</v>
      </c>
      <c r="J70" s="149">
        <v>39</v>
      </c>
      <c r="K70" s="149">
        <v>1456</v>
      </c>
      <c r="L70" s="149">
        <v>17969</v>
      </c>
      <c r="M70" s="149">
        <v>1437</v>
      </c>
      <c r="N70" s="149">
        <v>64347</v>
      </c>
      <c r="O70" s="149">
        <v>2416761</v>
      </c>
      <c r="P70" s="149">
        <v>33575</v>
      </c>
    </row>
    <row r="71" spans="1:16" ht="15" customHeight="1">
      <c r="A71" s="165" t="s">
        <v>144</v>
      </c>
      <c r="B71" s="148"/>
      <c r="C71" s="148"/>
      <c r="D71" s="148"/>
      <c r="E71" s="148"/>
      <c r="F71" s="148"/>
      <c r="G71" s="148"/>
      <c r="H71" s="148"/>
      <c r="I71" s="148"/>
      <c r="J71" s="148"/>
      <c r="K71" s="148"/>
      <c r="L71" s="148"/>
      <c r="M71" s="148"/>
      <c r="N71" s="148"/>
      <c r="O71" s="148"/>
      <c r="P71" s="148"/>
    </row>
    <row r="72" spans="1:16" s="10" customFormat="1" ht="15" customHeight="1">
      <c r="A72" s="165" t="s">
        <v>217</v>
      </c>
      <c r="B72" s="148">
        <v>15255</v>
      </c>
      <c r="C72" s="148">
        <v>280319</v>
      </c>
      <c r="D72" s="148">
        <v>14586</v>
      </c>
      <c r="E72" s="148">
        <v>2970</v>
      </c>
      <c r="F72" s="148">
        <v>35515</v>
      </c>
      <c r="G72" s="148">
        <v>9372</v>
      </c>
      <c r="H72" s="148">
        <v>7629</v>
      </c>
      <c r="I72" s="148">
        <v>3332</v>
      </c>
      <c r="J72" s="148">
        <v>26</v>
      </c>
      <c r="K72" s="148">
        <v>177</v>
      </c>
      <c r="L72" s="148">
        <v>2813</v>
      </c>
      <c r="M72" s="148">
        <v>8150</v>
      </c>
      <c r="N72" s="148">
        <v>17150</v>
      </c>
      <c r="O72" s="148">
        <v>322147</v>
      </c>
      <c r="P72" s="148">
        <v>15781</v>
      </c>
    </row>
    <row r="73" spans="1:16" ht="15" customHeight="1">
      <c r="A73" s="165" t="s">
        <v>218</v>
      </c>
      <c r="B73" s="148">
        <v>13746</v>
      </c>
      <c r="C73" s="148">
        <v>279656</v>
      </c>
      <c r="D73" s="148">
        <v>17321</v>
      </c>
      <c r="E73" s="148">
        <v>2867</v>
      </c>
      <c r="F73" s="148">
        <v>33839</v>
      </c>
      <c r="G73" s="148">
        <v>9347</v>
      </c>
      <c r="H73" s="148">
        <v>6694</v>
      </c>
      <c r="I73" s="148">
        <v>2676</v>
      </c>
      <c r="J73" s="148">
        <v>24</v>
      </c>
      <c r="K73" s="148">
        <v>182</v>
      </c>
      <c r="L73" s="148">
        <v>3297</v>
      </c>
      <c r="M73" s="148">
        <v>11635</v>
      </c>
      <c r="N73" s="148">
        <v>15330</v>
      </c>
      <c r="O73" s="148">
        <v>319351</v>
      </c>
      <c r="P73" s="148">
        <v>18488</v>
      </c>
    </row>
    <row r="74" spans="1:16" ht="15" customHeight="1">
      <c r="A74" s="165" t="s">
        <v>219</v>
      </c>
      <c r="B74" s="148">
        <v>11549</v>
      </c>
      <c r="C74" s="148">
        <v>332993</v>
      </c>
      <c r="D74" s="148">
        <v>26405</v>
      </c>
      <c r="E74" s="148">
        <v>2497</v>
      </c>
      <c r="F74" s="148">
        <v>34491</v>
      </c>
      <c r="G74" s="148">
        <v>10911</v>
      </c>
      <c r="H74" s="148">
        <v>5764</v>
      </c>
      <c r="I74" s="148">
        <v>1638</v>
      </c>
      <c r="J74" s="148">
        <v>31</v>
      </c>
      <c r="K74" s="148">
        <v>185</v>
      </c>
      <c r="L74" s="148">
        <v>3278</v>
      </c>
      <c r="M74" s="148">
        <v>9775</v>
      </c>
      <c r="N74" s="148">
        <v>12585</v>
      </c>
      <c r="O74" s="148">
        <v>372287</v>
      </c>
      <c r="P74" s="148">
        <v>26961</v>
      </c>
    </row>
    <row r="75" spans="1:16" ht="15" customHeight="1">
      <c r="A75" s="165" t="s">
        <v>220</v>
      </c>
      <c r="B75" s="148">
        <v>7582</v>
      </c>
      <c r="C75" s="148">
        <v>249320</v>
      </c>
      <c r="D75" s="148">
        <v>31492</v>
      </c>
      <c r="E75" s="148">
        <v>1694</v>
      </c>
      <c r="F75" s="148">
        <v>22512</v>
      </c>
      <c r="G75" s="148">
        <v>10625</v>
      </c>
      <c r="H75" s="148">
        <v>3877</v>
      </c>
      <c r="I75" s="148">
        <v>1210</v>
      </c>
      <c r="J75" s="148">
        <v>28</v>
      </c>
      <c r="K75" s="148">
        <v>142</v>
      </c>
      <c r="L75" s="148">
        <v>3197</v>
      </c>
      <c r="M75" s="148">
        <v>15257</v>
      </c>
      <c r="N75" s="148">
        <v>8253</v>
      </c>
      <c r="O75" s="148">
        <v>276239</v>
      </c>
      <c r="P75" s="148">
        <v>31470</v>
      </c>
    </row>
    <row r="76" spans="1:16" s="7" customFormat="1" ht="15" customHeight="1">
      <c r="A76" s="165" t="s">
        <v>221</v>
      </c>
      <c r="B76" s="148">
        <v>4415</v>
      </c>
      <c r="C76" s="148">
        <v>155060</v>
      </c>
      <c r="D76" s="148">
        <v>33805</v>
      </c>
      <c r="E76" s="148">
        <v>1004</v>
      </c>
      <c r="F76" s="148">
        <v>13702</v>
      </c>
      <c r="G76" s="148">
        <v>10065</v>
      </c>
      <c r="H76" s="148">
        <v>2291</v>
      </c>
      <c r="I76" s="148">
        <v>790</v>
      </c>
      <c r="J76" s="148">
        <v>34</v>
      </c>
      <c r="K76" s="148">
        <v>74</v>
      </c>
      <c r="L76" s="148">
        <v>1972</v>
      </c>
      <c r="M76" s="148">
        <v>19276</v>
      </c>
      <c r="N76" s="148">
        <v>4823</v>
      </c>
      <c r="O76" s="148">
        <v>171218</v>
      </c>
      <c r="P76" s="148">
        <v>33614</v>
      </c>
    </row>
    <row r="77" spans="1:16" ht="15" customHeight="1">
      <c r="A77" s="165" t="s">
        <v>222</v>
      </c>
      <c r="B77" s="148">
        <v>1706</v>
      </c>
      <c r="C77" s="148">
        <v>64451</v>
      </c>
      <c r="D77" s="148">
        <v>36729</v>
      </c>
      <c r="E77" s="148">
        <v>326</v>
      </c>
      <c r="F77" s="148">
        <v>4371</v>
      </c>
      <c r="G77" s="148">
        <v>11304</v>
      </c>
      <c r="H77" s="148">
        <v>930</v>
      </c>
      <c r="I77" s="148">
        <v>409</v>
      </c>
      <c r="J77" s="148">
        <v>44</v>
      </c>
      <c r="K77" s="148">
        <v>52</v>
      </c>
      <c r="L77" s="148">
        <v>1553</v>
      </c>
      <c r="M77" s="148">
        <v>26973</v>
      </c>
      <c r="N77" s="148">
        <v>1863</v>
      </c>
      <c r="O77" s="148">
        <v>71054</v>
      </c>
      <c r="P77" s="148">
        <v>36485</v>
      </c>
    </row>
    <row r="78" spans="1:16" ht="15" customHeight="1">
      <c r="A78" s="165" t="s">
        <v>223</v>
      </c>
      <c r="B78" s="148">
        <v>841</v>
      </c>
      <c r="C78" s="148">
        <v>33558</v>
      </c>
      <c r="D78" s="148">
        <v>38144</v>
      </c>
      <c r="E78" s="148">
        <v>150</v>
      </c>
      <c r="F78" s="148">
        <v>2399</v>
      </c>
      <c r="G78" s="148">
        <v>12779</v>
      </c>
      <c r="H78" s="148">
        <v>458</v>
      </c>
      <c r="I78" s="148">
        <v>276</v>
      </c>
      <c r="J78" s="148">
        <v>44</v>
      </c>
      <c r="K78" s="148">
        <v>23</v>
      </c>
      <c r="L78" s="148">
        <v>674</v>
      </c>
      <c r="M78" s="148">
        <v>9640</v>
      </c>
      <c r="N78" s="148">
        <v>915</v>
      </c>
      <c r="O78" s="148">
        <v>36781</v>
      </c>
      <c r="P78" s="148">
        <v>37358</v>
      </c>
    </row>
    <row r="79" spans="1:16" ht="15" customHeight="1">
      <c r="A79" s="165" t="s">
        <v>224</v>
      </c>
      <c r="B79" s="148">
        <v>540</v>
      </c>
      <c r="C79" s="148">
        <v>22406</v>
      </c>
      <c r="D79" s="148">
        <v>39193</v>
      </c>
      <c r="E79" s="148">
        <v>98</v>
      </c>
      <c r="F79" s="148">
        <v>1827</v>
      </c>
      <c r="G79" s="148">
        <v>12271</v>
      </c>
      <c r="H79" s="148">
        <v>301</v>
      </c>
      <c r="I79" s="148">
        <v>75</v>
      </c>
      <c r="J79" s="148">
        <v>29</v>
      </c>
      <c r="K79" s="148">
        <v>16</v>
      </c>
      <c r="L79" s="148">
        <v>394</v>
      </c>
      <c r="M79" s="148">
        <v>6692</v>
      </c>
      <c r="N79" s="148">
        <v>599</v>
      </c>
      <c r="O79" s="148">
        <v>24601</v>
      </c>
      <c r="P79" s="148">
        <v>38568</v>
      </c>
    </row>
    <row r="80" spans="1:16" ht="15" customHeight="1">
      <c r="A80" s="165" t="s">
        <v>225</v>
      </c>
      <c r="B80" s="148">
        <v>478</v>
      </c>
      <c r="C80" s="148">
        <v>20371</v>
      </c>
      <c r="D80" s="148">
        <v>43150</v>
      </c>
      <c r="E80" s="148">
        <v>95</v>
      </c>
      <c r="F80" s="148">
        <v>1108</v>
      </c>
      <c r="G80" s="148">
        <v>9668</v>
      </c>
      <c r="H80" s="148">
        <v>240</v>
      </c>
      <c r="I80" s="148">
        <v>94</v>
      </c>
      <c r="J80" s="148">
        <v>42</v>
      </c>
      <c r="K80" s="148">
        <v>11</v>
      </c>
      <c r="L80" s="148">
        <v>500</v>
      </c>
      <c r="M80" s="148">
        <v>17148</v>
      </c>
      <c r="N80" s="148">
        <v>541</v>
      </c>
      <c r="O80" s="148">
        <v>22528</v>
      </c>
      <c r="P80" s="148">
        <v>40053</v>
      </c>
    </row>
    <row r="81" spans="1:16" ht="15" customHeight="1">
      <c r="A81" s="165" t="s">
        <v>226</v>
      </c>
      <c r="B81" s="148">
        <v>593</v>
      </c>
      <c r="C81" s="148">
        <v>26120</v>
      </c>
      <c r="D81" s="148">
        <v>44438</v>
      </c>
      <c r="E81" s="148">
        <v>120</v>
      </c>
      <c r="F81" s="148">
        <v>1586</v>
      </c>
      <c r="G81" s="148">
        <v>9163</v>
      </c>
      <c r="H81" s="148">
        <v>309</v>
      </c>
      <c r="I81" s="148">
        <v>326</v>
      </c>
      <c r="J81" s="148">
        <v>41</v>
      </c>
      <c r="K81" s="148">
        <v>15</v>
      </c>
      <c r="L81" s="148">
        <v>378</v>
      </c>
      <c r="M81" s="148">
        <v>1259</v>
      </c>
      <c r="N81" s="148">
        <v>651</v>
      </c>
      <c r="O81" s="148">
        <v>28794</v>
      </c>
      <c r="P81" s="148">
        <v>43261</v>
      </c>
    </row>
    <row r="82" spans="1:16" ht="15" customHeight="1">
      <c r="A82" s="165" t="s">
        <v>227</v>
      </c>
      <c r="B82" s="148">
        <v>437</v>
      </c>
      <c r="C82" s="148">
        <v>18560</v>
      </c>
      <c r="D82" s="148">
        <v>43666</v>
      </c>
      <c r="E82" s="148">
        <v>91</v>
      </c>
      <c r="F82" s="148">
        <v>1569</v>
      </c>
      <c r="G82" s="148">
        <v>10318</v>
      </c>
      <c r="H82" s="148">
        <v>214</v>
      </c>
      <c r="I82" s="148">
        <v>23</v>
      </c>
      <c r="J82" s="148">
        <v>42</v>
      </c>
      <c r="K82" s="172"/>
      <c r="L82" s="172"/>
      <c r="M82" s="172"/>
      <c r="N82" s="148">
        <v>485</v>
      </c>
      <c r="O82" s="148">
        <v>20356</v>
      </c>
      <c r="P82" s="148">
        <v>41340</v>
      </c>
    </row>
    <row r="83" spans="1:16" ht="15" customHeight="1">
      <c r="A83" s="165" t="s">
        <v>228</v>
      </c>
      <c r="B83" s="148">
        <v>227</v>
      </c>
      <c r="C83" s="148">
        <v>9484</v>
      </c>
      <c r="D83" s="148">
        <v>42141</v>
      </c>
      <c r="E83" s="148">
        <v>44</v>
      </c>
      <c r="F83" s="148">
        <v>575</v>
      </c>
      <c r="G83" s="148">
        <v>13094</v>
      </c>
      <c r="H83" s="148">
        <v>98</v>
      </c>
      <c r="I83" s="148">
        <v>43</v>
      </c>
      <c r="J83" s="148">
        <v>48</v>
      </c>
      <c r="K83" s="172"/>
      <c r="L83" s="172"/>
      <c r="M83" s="172"/>
      <c r="N83" s="148">
        <v>249</v>
      </c>
      <c r="O83" s="148">
        <v>10049</v>
      </c>
      <c r="P83" s="148">
        <v>39249</v>
      </c>
    </row>
    <row r="84" spans="1:16" ht="15" customHeight="1">
      <c r="A84" s="165" t="s">
        <v>229</v>
      </c>
      <c r="B84" s="148">
        <v>58</v>
      </c>
      <c r="C84" s="148">
        <v>2892</v>
      </c>
      <c r="D84" s="148">
        <v>33298</v>
      </c>
      <c r="E84" s="148">
        <v>9</v>
      </c>
      <c r="F84" s="148">
        <v>78</v>
      </c>
      <c r="G84" s="148">
        <v>6445</v>
      </c>
      <c r="H84" s="148">
        <v>26</v>
      </c>
      <c r="I84" s="148">
        <v>193</v>
      </c>
      <c r="J84" s="148">
        <v>41</v>
      </c>
      <c r="K84" s="172"/>
      <c r="L84" s="172"/>
      <c r="M84" s="172"/>
      <c r="N84" s="148">
        <v>66</v>
      </c>
      <c r="O84" s="148">
        <v>3135</v>
      </c>
      <c r="P84" s="148">
        <v>34055</v>
      </c>
    </row>
    <row r="85" spans="1:16" ht="15" customHeight="1">
      <c r="A85" s="165" t="s">
        <v>230</v>
      </c>
      <c r="B85" s="148">
        <v>18</v>
      </c>
      <c r="C85" s="148">
        <v>650</v>
      </c>
      <c r="D85" s="148">
        <v>18885</v>
      </c>
      <c r="E85" s="172"/>
      <c r="F85" s="172"/>
      <c r="G85" s="172"/>
      <c r="H85" s="172"/>
      <c r="I85" s="172"/>
      <c r="J85" s="172"/>
      <c r="K85" s="172"/>
      <c r="L85" s="172"/>
      <c r="M85" s="172"/>
      <c r="N85" s="148">
        <v>21</v>
      </c>
      <c r="O85" s="148">
        <v>686</v>
      </c>
      <c r="P85" s="148">
        <v>19345</v>
      </c>
    </row>
    <row r="86" spans="1:16" s="7" customFormat="1" ht="15" customHeight="1">
      <c r="A86" s="165" t="s">
        <v>231</v>
      </c>
      <c r="B86" s="148">
        <v>12</v>
      </c>
      <c r="C86" s="148">
        <v>299</v>
      </c>
      <c r="D86" s="148">
        <v>22241</v>
      </c>
      <c r="E86" s="172"/>
      <c r="F86" s="172"/>
      <c r="G86" s="172"/>
      <c r="H86" s="172"/>
      <c r="I86" s="172"/>
      <c r="J86" s="172"/>
      <c r="K86" s="172"/>
      <c r="L86" s="172"/>
      <c r="M86" s="172"/>
      <c r="N86" s="148">
        <v>15</v>
      </c>
      <c r="O86" s="148">
        <v>350</v>
      </c>
      <c r="P86" s="148">
        <v>20434</v>
      </c>
    </row>
    <row r="87" spans="1:16" ht="15" customHeight="1">
      <c r="A87" s="165" t="s">
        <v>232</v>
      </c>
      <c r="B87" s="172"/>
      <c r="C87" s="172"/>
      <c r="D87" s="172"/>
      <c r="E87" s="172"/>
      <c r="F87" s="172"/>
      <c r="G87" s="172"/>
      <c r="H87" s="172"/>
      <c r="I87" s="172"/>
      <c r="J87" s="172"/>
      <c r="K87" s="172"/>
      <c r="L87" s="172"/>
      <c r="M87" s="172"/>
      <c r="N87" s="172"/>
      <c r="O87" s="172"/>
      <c r="P87" s="172"/>
    </row>
    <row r="88" spans="1:16" ht="15" customHeight="1">
      <c r="A88" s="165" t="s">
        <v>233</v>
      </c>
      <c r="B88" s="172"/>
      <c r="C88" s="172"/>
      <c r="D88" s="172"/>
      <c r="E88" s="172"/>
      <c r="F88" s="172"/>
      <c r="G88" s="172"/>
      <c r="H88" s="172"/>
      <c r="I88" s="172"/>
      <c r="J88" s="172"/>
      <c r="K88" s="172"/>
      <c r="L88" s="172"/>
      <c r="M88" s="172"/>
      <c r="N88" s="172"/>
      <c r="O88" s="172"/>
      <c r="P88" s="172"/>
    </row>
    <row r="89" spans="1:16" ht="15" customHeight="1">
      <c r="A89" s="165" t="s">
        <v>234</v>
      </c>
      <c r="B89" s="172"/>
      <c r="C89" s="172"/>
      <c r="D89" s="172"/>
      <c r="E89" s="172"/>
      <c r="F89" s="172"/>
      <c r="G89" s="172"/>
      <c r="H89" s="172"/>
      <c r="I89" s="172"/>
      <c r="J89" s="172"/>
      <c r="K89" s="172"/>
      <c r="L89" s="172"/>
      <c r="M89" s="172"/>
      <c r="N89" s="172"/>
      <c r="O89" s="172"/>
      <c r="P89" s="172"/>
    </row>
    <row r="90" spans="1:16" ht="15" customHeight="1">
      <c r="A90" s="166" t="s">
        <v>235</v>
      </c>
      <c r="B90" s="149">
        <v>57472</v>
      </c>
      <c r="C90" s="149">
        <v>1496739</v>
      </c>
      <c r="D90" s="149">
        <v>22377</v>
      </c>
      <c r="E90" s="149">
        <v>11972</v>
      </c>
      <c r="F90" s="149">
        <v>153525</v>
      </c>
      <c r="G90" s="149">
        <v>9991</v>
      </c>
      <c r="H90" s="149">
        <v>28849</v>
      </c>
      <c r="I90" s="149">
        <v>11356</v>
      </c>
      <c r="J90" s="149">
        <v>28</v>
      </c>
      <c r="K90" s="149">
        <v>899</v>
      </c>
      <c r="L90" s="149">
        <v>18329</v>
      </c>
      <c r="M90" s="149">
        <v>11807</v>
      </c>
      <c r="N90" s="149">
        <v>63559</v>
      </c>
      <c r="O90" s="149">
        <v>1680178</v>
      </c>
      <c r="P90" s="149">
        <v>22820</v>
      </c>
    </row>
    <row r="91" spans="1:16" ht="15" customHeight="1">
      <c r="A91" s="165" t="s">
        <v>45</v>
      </c>
      <c r="B91" s="148"/>
      <c r="C91" s="148"/>
      <c r="D91" s="148"/>
      <c r="E91" s="148"/>
      <c r="F91" s="148"/>
      <c r="G91" s="148"/>
      <c r="H91" s="148"/>
      <c r="I91" s="148"/>
      <c r="J91" s="148"/>
      <c r="K91" s="148"/>
      <c r="L91" s="148"/>
      <c r="M91" s="148"/>
      <c r="N91" s="148"/>
      <c r="O91" s="148"/>
      <c r="P91" s="148"/>
    </row>
    <row r="92" spans="1:16" ht="15" customHeight="1">
      <c r="A92" s="165" t="s">
        <v>217</v>
      </c>
      <c r="B92" s="148">
        <v>31274</v>
      </c>
      <c r="C92" s="148">
        <v>1709339</v>
      </c>
      <c r="D92" s="148">
        <v>31265</v>
      </c>
      <c r="E92" s="148">
        <v>4238</v>
      </c>
      <c r="F92" s="148">
        <v>85124</v>
      </c>
      <c r="G92" s="148">
        <v>10315</v>
      </c>
      <c r="H92" s="148">
        <v>17492</v>
      </c>
      <c r="I92" s="148">
        <v>19068</v>
      </c>
      <c r="J92" s="148">
        <v>49</v>
      </c>
      <c r="K92" s="148">
        <v>613</v>
      </c>
      <c r="L92" s="148">
        <v>10069</v>
      </c>
      <c r="M92" s="148">
        <v>1738</v>
      </c>
      <c r="N92" s="148">
        <v>34173</v>
      </c>
      <c r="O92" s="148">
        <v>1820249</v>
      </c>
      <c r="P92" s="148">
        <v>29483</v>
      </c>
    </row>
    <row r="93" spans="1:16" s="10" customFormat="1" ht="15" customHeight="1">
      <c r="A93" s="165" t="s">
        <v>218</v>
      </c>
      <c r="B93" s="148">
        <v>44484</v>
      </c>
      <c r="C93" s="148">
        <v>2247714</v>
      </c>
      <c r="D93" s="148">
        <v>29158</v>
      </c>
      <c r="E93" s="148">
        <v>6265</v>
      </c>
      <c r="F93" s="148">
        <v>115590</v>
      </c>
      <c r="G93" s="148">
        <v>9453</v>
      </c>
      <c r="H93" s="148">
        <v>24044</v>
      </c>
      <c r="I93" s="148">
        <v>26999</v>
      </c>
      <c r="J93" s="148">
        <v>50</v>
      </c>
      <c r="K93" s="148">
        <v>1034</v>
      </c>
      <c r="L93" s="148">
        <v>10611</v>
      </c>
      <c r="M93" s="148">
        <v>2737</v>
      </c>
      <c r="N93" s="148">
        <v>48831</v>
      </c>
      <c r="O93" s="148">
        <v>2405153</v>
      </c>
      <c r="P93" s="148">
        <v>27758</v>
      </c>
    </row>
    <row r="94" spans="1:16" ht="15" customHeight="1">
      <c r="A94" s="165" t="s">
        <v>219</v>
      </c>
      <c r="B94" s="148">
        <v>52421</v>
      </c>
      <c r="C94" s="148">
        <v>3025680</v>
      </c>
      <c r="D94" s="148">
        <v>44433</v>
      </c>
      <c r="E94" s="148">
        <v>8776</v>
      </c>
      <c r="F94" s="148">
        <v>165711</v>
      </c>
      <c r="G94" s="148">
        <v>11100</v>
      </c>
      <c r="H94" s="148">
        <v>30504</v>
      </c>
      <c r="I94" s="148">
        <v>38830</v>
      </c>
      <c r="J94" s="148">
        <v>68</v>
      </c>
      <c r="K94" s="148">
        <v>1493</v>
      </c>
      <c r="L94" s="148">
        <v>19476</v>
      </c>
      <c r="M94" s="148">
        <v>2643</v>
      </c>
      <c r="N94" s="148">
        <v>57256</v>
      </c>
      <c r="O94" s="148">
        <v>3248784</v>
      </c>
      <c r="P94" s="148">
        <v>42536</v>
      </c>
    </row>
    <row r="95" spans="1:16" ht="15" customHeight="1">
      <c r="A95" s="165" t="s">
        <v>220</v>
      </c>
      <c r="B95" s="148">
        <v>57515</v>
      </c>
      <c r="C95" s="148">
        <v>3723236</v>
      </c>
      <c r="D95" s="148">
        <v>51465</v>
      </c>
      <c r="E95" s="148">
        <v>10687</v>
      </c>
      <c r="F95" s="148">
        <v>203915</v>
      </c>
      <c r="G95" s="148">
        <v>10260</v>
      </c>
      <c r="H95" s="148">
        <v>35953</v>
      </c>
      <c r="I95" s="148">
        <v>58523</v>
      </c>
      <c r="J95" s="148">
        <v>85</v>
      </c>
      <c r="K95" s="148">
        <v>2038</v>
      </c>
      <c r="L95" s="148">
        <v>29355</v>
      </c>
      <c r="M95" s="148">
        <v>2501</v>
      </c>
      <c r="N95" s="148">
        <v>63340</v>
      </c>
      <c r="O95" s="148">
        <v>4017159</v>
      </c>
      <c r="P95" s="148">
        <v>49522</v>
      </c>
    </row>
    <row r="96" spans="1:16" ht="15" customHeight="1">
      <c r="A96" s="165" t="s">
        <v>221</v>
      </c>
      <c r="B96" s="148">
        <v>58820</v>
      </c>
      <c r="C96" s="148">
        <v>4082406</v>
      </c>
      <c r="D96" s="148">
        <v>55000</v>
      </c>
      <c r="E96" s="148">
        <v>11533</v>
      </c>
      <c r="F96" s="148">
        <v>252627</v>
      </c>
      <c r="G96" s="148">
        <v>11322</v>
      </c>
      <c r="H96" s="148">
        <v>38387</v>
      </c>
      <c r="I96" s="148">
        <v>67888</v>
      </c>
      <c r="J96" s="148">
        <v>92</v>
      </c>
      <c r="K96" s="148">
        <v>2330</v>
      </c>
      <c r="L96" s="148">
        <v>38867</v>
      </c>
      <c r="M96" s="148">
        <v>2511</v>
      </c>
      <c r="N96" s="148">
        <v>65427</v>
      </c>
      <c r="O96" s="148">
        <v>4444917</v>
      </c>
      <c r="P96" s="148">
        <v>52769</v>
      </c>
    </row>
    <row r="97" spans="1:16" ht="15" customHeight="1">
      <c r="A97" s="165" t="s">
        <v>222</v>
      </c>
      <c r="B97" s="148">
        <v>59756</v>
      </c>
      <c r="C97" s="148">
        <v>4473192</v>
      </c>
      <c r="D97" s="148">
        <v>59559</v>
      </c>
      <c r="E97" s="148">
        <v>12624</v>
      </c>
      <c r="F97" s="148">
        <v>308614</v>
      </c>
      <c r="G97" s="148">
        <v>12827</v>
      </c>
      <c r="H97" s="148">
        <v>40368</v>
      </c>
      <c r="I97" s="148">
        <v>81254</v>
      </c>
      <c r="J97" s="148">
        <v>91</v>
      </c>
      <c r="K97" s="148">
        <v>2749</v>
      </c>
      <c r="L97" s="148">
        <v>37249</v>
      </c>
      <c r="M97" s="148">
        <v>1795</v>
      </c>
      <c r="N97" s="148">
        <v>67371</v>
      </c>
      <c r="O97" s="148">
        <v>4899048</v>
      </c>
      <c r="P97" s="148">
        <v>56331</v>
      </c>
    </row>
    <row r="98" spans="1:16" ht="15" customHeight="1">
      <c r="A98" s="165" t="s">
        <v>223</v>
      </c>
      <c r="B98" s="148">
        <v>60555</v>
      </c>
      <c r="C98" s="148">
        <v>4571771</v>
      </c>
      <c r="D98" s="148">
        <v>60535</v>
      </c>
      <c r="E98" s="148">
        <v>13720</v>
      </c>
      <c r="F98" s="148">
        <v>356109</v>
      </c>
      <c r="G98" s="148">
        <v>15130</v>
      </c>
      <c r="H98" s="148">
        <v>40446</v>
      </c>
      <c r="I98" s="148">
        <v>86916</v>
      </c>
      <c r="J98" s="148">
        <v>78</v>
      </c>
      <c r="K98" s="148">
        <v>2828</v>
      </c>
      <c r="L98" s="148">
        <v>43934</v>
      </c>
      <c r="M98" s="148">
        <v>2500</v>
      </c>
      <c r="N98" s="148">
        <v>69267</v>
      </c>
      <c r="O98" s="148">
        <v>5055525</v>
      </c>
      <c r="P98" s="148">
        <v>56779</v>
      </c>
    </row>
    <row r="99" spans="1:16" ht="15" customHeight="1">
      <c r="A99" s="165" t="s">
        <v>224</v>
      </c>
      <c r="B99" s="148">
        <v>48687</v>
      </c>
      <c r="C99" s="148">
        <v>3697025</v>
      </c>
      <c r="D99" s="148">
        <v>61961</v>
      </c>
      <c r="E99" s="148">
        <v>10330</v>
      </c>
      <c r="F99" s="148">
        <v>260576</v>
      </c>
      <c r="G99" s="148">
        <v>13352</v>
      </c>
      <c r="H99" s="148">
        <v>33131</v>
      </c>
      <c r="I99" s="148">
        <v>67088</v>
      </c>
      <c r="J99" s="148">
        <v>70</v>
      </c>
      <c r="K99" s="148">
        <v>2456</v>
      </c>
      <c r="L99" s="148">
        <v>37502</v>
      </c>
      <c r="M99" s="148">
        <v>2456</v>
      </c>
      <c r="N99" s="148">
        <v>55589</v>
      </c>
      <c r="O99" s="148">
        <v>4063125</v>
      </c>
      <c r="P99" s="148">
        <v>57913</v>
      </c>
    </row>
    <row r="100" spans="1:16" ht="15" customHeight="1">
      <c r="A100" s="165" t="s">
        <v>225</v>
      </c>
      <c r="B100" s="148">
        <v>57523</v>
      </c>
      <c r="C100" s="148">
        <v>4504294</v>
      </c>
      <c r="D100" s="148">
        <v>63503</v>
      </c>
      <c r="E100" s="148">
        <v>12532</v>
      </c>
      <c r="F100" s="148">
        <v>344188</v>
      </c>
      <c r="G100" s="148">
        <v>13067</v>
      </c>
      <c r="H100" s="148">
        <v>39765</v>
      </c>
      <c r="I100" s="148">
        <v>87367</v>
      </c>
      <c r="J100" s="148">
        <v>61</v>
      </c>
      <c r="K100" s="148">
        <v>3103</v>
      </c>
      <c r="L100" s="148">
        <v>47017</v>
      </c>
      <c r="M100" s="148">
        <v>2168</v>
      </c>
      <c r="N100" s="148">
        <v>65919</v>
      </c>
      <c r="O100" s="148">
        <v>4979502</v>
      </c>
      <c r="P100" s="148">
        <v>59134</v>
      </c>
    </row>
    <row r="101" spans="1:16" ht="15" customHeight="1">
      <c r="A101" s="165" t="s">
        <v>226</v>
      </c>
      <c r="B101" s="148">
        <v>64672</v>
      </c>
      <c r="C101" s="148">
        <v>4854831</v>
      </c>
      <c r="D101" s="148">
        <v>61757</v>
      </c>
      <c r="E101" s="148">
        <v>14249</v>
      </c>
      <c r="F101" s="148">
        <v>350719</v>
      </c>
      <c r="G101" s="148">
        <v>12462</v>
      </c>
      <c r="H101" s="148">
        <v>44015</v>
      </c>
      <c r="I101" s="148">
        <v>92723</v>
      </c>
      <c r="J101" s="148">
        <v>53</v>
      </c>
      <c r="K101" s="148">
        <v>3465</v>
      </c>
      <c r="L101" s="148">
        <v>54151</v>
      </c>
      <c r="M101" s="148">
        <v>2438</v>
      </c>
      <c r="N101" s="148">
        <v>74201</v>
      </c>
      <c r="O101" s="148">
        <v>5349498</v>
      </c>
      <c r="P101" s="148">
        <v>57650</v>
      </c>
    </row>
    <row r="102" spans="1:16" ht="15" customHeight="1">
      <c r="A102" s="165" t="s">
        <v>227</v>
      </c>
      <c r="B102" s="148">
        <v>59548</v>
      </c>
      <c r="C102" s="148">
        <v>4468242</v>
      </c>
      <c r="D102" s="148">
        <v>62403</v>
      </c>
      <c r="E102" s="148">
        <v>13156</v>
      </c>
      <c r="F102" s="148">
        <v>321130</v>
      </c>
      <c r="G102" s="148">
        <v>12614</v>
      </c>
      <c r="H102" s="148">
        <v>40770</v>
      </c>
      <c r="I102" s="148">
        <v>84422</v>
      </c>
      <c r="J102" s="148">
        <v>49</v>
      </c>
      <c r="K102" s="148">
        <v>3249</v>
      </c>
      <c r="L102" s="148">
        <v>43317</v>
      </c>
      <c r="M102" s="148">
        <v>2127</v>
      </c>
      <c r="N102" s="148">
        <v>68535</v>
      </c>
      <c r="O102" s="148">
        <v>4918989</v>
      </c>
      <c r="P102" s="148">
        <v>57962</v>
      </c>
    </row>
    <row r="103" spans="1:16" ht="15" customHeight="1">
      <c r="A103" s="165" t="s">
        <v>228</v>
      </c>
      <c r="B103" s="148">
        <v>53610</v>
      </c>
      <c r="C103" s="148">
        <v>4078339</v>
      </c>
      <c r="D103" s="148">
        <v>63481</v>
      </c>
      <c r="E103" s="148">
        <v>11792</v>
      </c>
      <c r="F103" s="148">
        <v>290155</v>
      </c>
      <c r="G103" s="148">
        <v>13376</v>
      </c>
      <c r="H103" s="148">
        <v>37416</v>
      </c>
      <c r="I103" s="148">
        <v>81589</v>
      </c>
      <c r="J103" s="148">
        <v>49</v>
      </c>
      <c r="K103" s="148">
        <v>3119</v>
      </c>
      <c r="L103" s="148">
        <v>42353</v>
      </c>
      <c r="M103" s="148">
        <v>1875</v>
      </c>
      <c r="N103" s="148">
        <v>62197</v>
      </c>
      <c r="O103" s="148">
        <v>4492503</v>
      </c>
      <c r="P103" s="148">
        <v>58349</v>
      </c>
    </row>
    <row r="104" spans="1:16" ht="15" customHeight="1">
      <c r="A104" s="165" t="s">
        <v>229</v>
      </c>
      <c r="B104" s="128">
        <v>47144</v>
      </c>
      <c r="C104" s="128">
        <v>3731410</v>
      </c>
      <c r="D104" s="128">
        <v>66491</v>
      </c>
      <c r="E104" s="128">
        <v>9904</v>
      </c>
      <c r="F104" s="128">
        <v>259684</v>
      </c>
      <c r="G104" s="128">
        <v>13888</v>
      </c>
      <c r="H104" s="128">
        <v>33530</v>
      </c>
      <c r="I104" s="128">
        <v>84484</v>
      </c>
      <c r="J104" s="128">
        <v>47</v>
      </c>
      <c r="K104" s="128">
        <v>3100</v>
      </c>
      <c r="L104" s="128">
        <v>45007</v>
      </c>
      <c r="M104" s="128">
        <v>1804</v>
      </c>
      <c r="N104" s="129">
        <v>54949</v>
      </c>
      <c r="O104" s="129">
        <v>4121156</v>
      </c>
      <c r="P104" s="129">
        <v>60227</v>
      </c>
    </row>
    <row r="105" spans="1:16" s="10" customFormat="1" ht="15" customHeight="1">
      <c r="A105" s="165" t="s">
        <v>230</v>
      </c>
      <c r="B105" s="128">
        <v>40600</v>
      </c>
      <c r="C105" s="128">
        <v>3293220</v>
      </c>
      <c r="D105" s="128">
        <v>66908</v>
      </c>
      <c r="E105" s="128">
        <v>7968</v>
      </c>
      <c r="F105" s="128">
        <v>216890</v>
      </c>
      <c r="G105" s="128">
        <v>14421</v>
      </c>
      <c r="H105" s="128">
        <v>29342</v>
      </c>
      <c r="I105" s="128">
        <v>88203</v>
      </c>
      <c r="J105" s="128">
        <v>57</v>
      </c>
      <c r="K105" s="128">
        <v>3033</v>
      </c>
      <c r="L105" s="128">
        <v>45796</v>
      </c>
      <c r="M105" s="128">
        <v>2072</v>
      </c>
      <c r="N105" s="129">
        <v>47408</v>
      </c>
      <c r="O105" s="129">
        <v>3642230</v>
      </c>
      <c r="P105" s="129">
        <v>60467</v>
      </c>
    </row>
    <row r="106" spans="1:16" ht="15" customHeight="1">
      <c r="A106" s="165" t="s">
        <v>231</v>
      </c>
      <c r="B106" s="103">
        <v>34938</v>
      </c>
      <c r="C106" s="103">
        <v>2882664</v>
      </c>
      <c r="D106" s="103">
        <v>68379</v>
      </c>
      <c r="E106" s="103">
        <v>6981</v>
      </c>
      <c r="F106" s="103">
        <v>213584</v>
      </c>
      <c r="G106" s="103">
        <v>14960</v>
      </c>
      <c r="H106" s="103">
        <v>25718</v>
      </c>
      <c r="I106" s="103">
        <v>104963</v>
      </c>
      <c r="J106" s="103">
        <v>61</v>
      </c>
      <c r="K106" s="103">
        <v>2747</v>
      </c>
      <c r="L106" s="103">
        <v>41901</v>
      </c>
      <c r="M106" s="103">
        <v>1731</v>
      </c>
      <c r="N106" s="103">
        <v>41109</v>
      </c>
      <c r="O106" s="103">
        <v>3248373</v>
      </c>
      <c r="P106" s="103">
        <v>61742</v>
      </c>
    </row>
    <row r="107" spans="1:16" ht="15" customHeight="1">
      <c r="A107" s="165" t="s">
        <v>232</v>
      </c>
      <c r="B107" s="103">
        <v>30061</v>
      </c>
      <c r="C107" s="103">
        <v>2499099</v>
      </c>
      <c r="D107" s="103">
        <v>69103</v>
      </c>
      <c r="E107" s="103">
        <v>6115</v>
      </c>
      <c r="F107" s="103">
        <v>186311</v>
      </c>
      <c r="G107" s="103">
        <v>16075</v>
      </c>
      <c r="H107" s="103">
        <v>22261</v>
      </c>
      <c r="I107" s="103">
        <v>93319</v>
      </c>
      <c r="J107" s="103">
        <v>74</v>
      </c>
      <c r="K107" s="103">
        <v>2381</v>
      </c>
      <c r="L107" s="103">
        <v>33882</v>
      </c>
      <c r="M107" s="103">
        <v>1500</v>
      </c>
      <c r="N107" s="103">
        <v>35549</v>
      </c>
      <c r="O107" s="103">
        <v>2814515</v>
      </c>
      <c r="P107" s="103">
        <v>62191</v>
      </c>
    </row>
    <row r="108" spans="1:16" ht="15" customHeight="1">
      <c r="A108" s="165" t="s">
        <v>233</v>
      </c>
      <c r="B108" s="103">
        <v>26048</v>
      </c>
      <c r="C108" s="103">
        <v>2148128</v>
      </c>
      <c r="D108" s="103">
        <v>67693</v>
      </c>
      <c r="E108" s="103">
        <v>5686</v>
      </c>
      <c r="F108" s="103">
        <v>180522</v>
      </c>
      <c r="G108" s="103">
        <v>16912</v>
      </c>
      <c r="H108" s="103">
        <v>19857</v>
      </c>
      <c r="I108" s="103">
        <v>92655</v>
      </c>
      <c r="J108" s="103">
        <v>84</v>
      </c>
      <c r="K108" s="103">
        <v>2287</v>
      </c>
      <c r="L108" s="103">
        <v>29964</v>
      </c>
      <c r="M108" s="103">
        <v>1441</v>
      </c>
      <c r="N108" s="103">
        <v>31446</v>
      </c>
      <c r="O108" s="103">
        <v>2455687</v>
      </c>
      <c r="P108" s="103">
        <v>60063</v>
      </c>
    </row>
    <row r="109" spans="1:16" ht="15" customHeight="1">
      <c r="A109" s="165" t="s">
        <v>234</v>
      </c>
      <c r="B109" s="103">
        <v>33650</v>
      </c>
      <c r="C109" s="103">
        <v>2754788</v>
      </c>
      <c r="D109" s="103">
        <v>66598</v>
      </c>
      <c r="E109" s="103">
        <v>7587</v>
      </c>
      <c r="F109" s="103">
        <v>237629</v>
      </c>
      <c r="G109" s="103">
        <v>17563</v>
      </c>
      <c r="H109" s="103">
        <v>25440</v>
      </c>
      <c r="I109" s="103">
        <v>126495</v>
      </c>
      <c r="J109" s="103">
        <v>91</v>
      </c>
      <c r="K109" s="103">
        <v>3036</v>
      </c>
      <c r="L109" s="103">
        <v>39689</v>
      </c>
      <c r="M109" s="103">
        <v>1299</v>
      </c>
      <c r="N109" s="103">
        <v>40933</v>
      </c>
      <c r="O109" s="103">
        <v>3159895</v>
      </c>
      <c r="P109" s="103">
        <v>59107</v>
      </c>
    </row>
    <row r="110" spans="1:16" ht="15" customHeight="1">
      <c r="A110" s="167" t="s">
        <v>235</v>
      </c>
      <c r="B110" s="139">
        <v>861304</v>
      </c>
      <c r="C110" s="139">
        <v>62753471</v>
      </c>
      <c r="D110" s="139">
        <v>58311</v>
      </c>
      <c r="E110" s="139">
        <v>174144</v>
      </c>
      <c r="F110" s="139">
        <v>4349806</v>
      </c>
      <c r="G110" s="139">
        <v>12972</v>
      </c>
      <c r="H110" s="139">
        <v>578448</v>
      </c>
      <c r="I110" s="139">
        <v>1380503</v>
      </c>
      <c r="J110" s="139">
        <v>66</v>
      </c>
      <c r="K110" s="139">
        <v>45049</v>
      </c>
      <c r="L110" s="139">
        <v>648067</v>
      </c>
      <c r="M110" s="139">
        <v>2017</v>
      </c>
      <c r="N110" s="139">
        <v>983502</v>
      </c>
      <c r="O110" s="139">
        <v>69131064</v>
      </c>
      <c r="P110" s="139">
        <v>54460</v>
      </c>
    </row>
    <row r="111" spans="1:16" ht="15" customHeight="1">
      <c r="A111" s="165"/>
      <c r="B111" s="103"/>
      <c r="C111" s="103"/>
      <c r="D111" s="103"/>
      <c r="E111" s="103"/>
      <c r="F111" s="103"/>
      <c r="G111" s="103"/>
      <c r="H111" s="103"/>
      <c r="I111" s="103"/>
      <c r="J111" s="103"/>
      <c r="K111" s="103"/>
      <c r="L111" s="103"/>
      <c r="M111" s="103"/>
      <c r="N111" s="103"/>
      <c r="O111" s="103"/>
      <c r="P111" s="103"/>
    </row>
    <row r="112" ht="15" customHeight="1">
      <c r="A112" s="165" t="s">
        <v>143</v>
      </c>
    </row>
    <row r="113" ht="15" customHeight="1">
      <c r="A113" s="165" t="s">
        <v>182</v>
      </c>
    </row>
    <row r="114" ht="15" customHeight="1">
      <c r="A114" s="165" t="s">
        <v>178</v>
      </c>
    </row>
    <row r="115" ht="15" customHeight="1">
      <c r="A115" s="165" t="s">
        <v>236</v>
      </c>
    </row>
    <row r="116" ht="15" customHeight="1">
      <c r="A116" s="165" t="s">
        <v>216</v>
      </c>
    </row>
    <row r="117" ht="15" customHeight="1">
      <c r="A117" s="165" t="s">
        <v>125</v>
      </c>
    </row>
    <row r="118" ht="15" customHeight="1">
      <c r="A118" s="165"/>
    </row>
    <row r="119" ht="15" customHeight="1">
      <c r="A119" s="168" t="s">
        <v>204</v>
      </c>
    </row>
  </sheetData>
  <sheetProtection sheet="1"/>
  <mergeCells count="8">
    <mergeCell ref="A1:P1"/>
    <mergeCell ref="A2:P2"/>
    <mergeCell ref="A3:P3"/>
    <mergeCell ref="B8:D8"/>
    <mergeCell ref="E8:G8"/>
    <mergeCell ref="H8:J8"/>
    <mergeCell ref="K8:M8"/>
    <mergeCell ref="N8:P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4"/>
  <rowBreaks count="2" manualBreakCount="2">
    <brk id="50" max="15" man="1"/>
    <brk id="90" max="15" man="1"/>
  </rowBreaks>
  <drawing r:id="rId3"/>
  <legacyDrawing r:id="rId2"/>
</worksheet>
</file>

<file path=xl/worksheets/sheet16.xml><?xml version="1.0" encoding="utf-8"?>
<worksheet xmlns="http://schemas.openxmlformats.org/spreadsheetml/2006/main" xmlns:r="http://schemas.openxmlformats.org/officeDocument/2006/relationships">
  <sheetPr>
    <tabColor theme="0" tint="-0.04997999966144562"/>
    <pageSetUpPr fitToPage="1"/>
  </sheetPr>
  <dimension ref="A1:P119"/>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4.2  "&amp;Contents!C22</f>
        <v>Table 4.2  Migrants, Sources of total income, By Visa stream and Period of residence in Australia–Females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5" t="s">
        <v>1</v>
      </c>
      <c r="C11" s="12"/>
      <c r="F11" s="12"/>
      <c r="I11" s="12"/>
      <c r="L11" s="12"/>
      <c r="O11" s="12"/>
    </row>
    <row r="12" spans="1:16" ht="15" customHeight="1">
      <c r="A12" s="165" t="s">
        <v>217</v>
      </c>
      <c r="B12" s="148">
        <v>11105</v>
      </c>
      <c r="C12" s="148">
        <v>710068</v>
      </c>
      <c r="D12" s="148">
        <v>55681</v>
      </c>
      <c r="E12" s="148">
        <v>740</v>
      </c>
      <c r="F12" s="148">
        <v>21502</v>
      </c>
      <c r="G12" s="148">
        <v>9883</v>
      </c>
      <c r="H12" s="148">
        <v>6966</v>
      </c>
      <c r="I12" s="148">
        <v>10954</v>
      </c>
      <c r="J12" s="148">
        <v>95</v>
      </c>
      <c r="K12" s="148">
        <v>220</v>
      </c>
      <c r="L12" s="148">
        <v>1149</v>
      </c>
      <c r="M12" s="148">
        <v>696</v>
      </c>
      <c r="N12" s="148">
        <v>11752</v>
      </c>
      <c r="O12" s="148">
        <v>742905</v>
      </c>
      <c r="P12" s="148">
        <v>55040</v>
      </c>
    </row>
    <row r="13" spans="1:16" ht="15" customHeight="1">
      <c r="A13" s="165" t="s">
        <v>218</v>
      </c>
      <c r="B13" s="148">
        <v>17825</v>
      </c>
      <c r="C13" s="148">
        <v>909585</v>
      </c>
      <c r="D13" s="148">
        <v>39653</v>
      </c>
      <c r="E13" s="148">
        <v>1257</v>
      </c>
      <c r="F13" s="148">
        <v>31250</v>
      </c>
      <c r="G13" s="148">
        <v>7924</v>
      </c>
      <c r="H13" s="148">
        <v>11621</v>
      </c>
      <c r="I13" s="148">
        <v>17188</v>
      </c>
      <c r="J13" s="148">
        <v>93</v>
      </c>
      <c r="K13" s="148">
        <v>366</v>
      </c>
      <c r="L13" s="148">
        <v>2371</v>
      </c>
      <c r="M13" s="148">
        <v>898</v>
      </c>
      <c r="N13" s="148">
        <v>19510</v>
      </c>
      <c r="O13" s="148">
        <v>958950</v>
      </c>
      <c r="P13" s="148">
        <v>36282</v>
      </c>
    </row>
    <row r="14" spans="1:16" ht="15" customHeight="1">
      <c r="A14" s="165" t="s">
        <v>219</v>
      </c>
      <c r="B14" s="148">
        <v>24298</v>
      </c>
      <c r="C14" s="148">
        <v>1269533</v>
      </c>
      <c r="D14" s="148">
        <v>44835</v>
      </c>
      <c r="E14" s="148">
        <v>1966</v>
      </c>
      <c r="F14" s="148">
        <v>44499</v>
      </c>
      <c r="G14" s="148">
        <v>8312</v>
      </c>
      <c r="H14" s="148">
        <v>16584</v>
      </c>
      <c r="I14" s="148">
        <v>20792</v>
      </c>
      <c r="J14" s="148">
        <v>105</v>
      </c>
      <c r="K14" s="148">
        <v>516</v>
      </c>
      <c r="L14" s="148">
        <v>3913</v>
      </c>
      <c r="M14" s="148">
        <v>1275</v>
      </c>
      <c r="N14" s="148">
        <v>26380</v>
      </c>
      <c r="O14" s="148">
        <v>1339235</v>
      </c>
      <c r="P14" s="148">
        <v>42510</v>
      </c>
    </row>
    <row r="15" spans="1:16" ht="15" customHeight="1">
      <c r="A15" s="165" t="s">
        <v>220</v>
      </c>
      <c r="B15" s="148">
        <v>30217</v>
      </c>
      <c r="C15" s="148">
        <v>1601173</v>
      </c>
      <c r="D15" s="148">
        <v>45693</v>
      </c>
      <c r="E15" s="148">
        <v>2703</v>
      </c>
      <c r="F15" s="148">
        <v>54370</v>
      </c>
      <c r="G15" s="148">
        <v>8610</v>
      </c>
      <c r="H15" s="148">
        <v>21834</v>
      </c>
      <c r="I15" s="148">
        <v>37735</v>
      </c>
      <c r="J15" s="148">
        <v>129</v>
      </c>
      <c r="K15" s="148">
        <v>742</v>
      </c>
      <c r="L15" s="148">
        <v>4365</v>
      </c>
      <c r="M15" s="148">
        <v>947</v>
      </c>
      <c r="N15" s="148">
        <v>32984</v>
      </c>
      <c r="O15" s="148">
        <v>1696871</v>
      </c>
      <c r="P15" s="148">
        <v>43753</v>
      </c>
    </row>
    <row r="16" spans="1:16" ht="15" customHeight="1">
      <c r="A16" s="165" t="s">
        <v>221</v>
      </c>
      <c r="B16" s="148">
        <v>32682</v>
      </c>
      <c r="C16" s="148">
        <v>1816627</v>
      </c>
      <c r="D16" s="148">
        <v>47660</v>
      </c>
      <c r="E16" s="148">
        <v>2971</v>
      </c>
      <c r="F16" s="148">
        <v>65818</v>
      </c>
      <c r="G16" s="148">
        <v>8529</v>
      </c>
      <c r="H16" s="148">
        <v>24265</v>
      </c>
      <c r="I16" s="148">
        <v>47619</v>
      </c>
      <c r="J16" s="148">
        <v>135</v>
      </c>
      <c r="K16" s="148">
        <v>828</v>
      </c>
      <c r="L16" s="148">
        <v>8275</v>
      </c>
      <c r="M16" s="148">
        <v>1320</v>
      </c>
      <c r="N16" s="148">
        <v>35803</v>
      </c>
      <c r="O16" s="148">
        <v>1937632</v>
      </c>
      <c r="P16" s="148">
        <v>45567</v>
      </c>
    </row>
    <row r="17" spans="1:16" ht="15" customHeight="1">
      <c r="A17" s="165" t="s">
        <v>222</v>
      </c>
      <c r="B17" s="148">
        <v>34604</v>
      </c>
      <c r="C17" s="148">
        <v>2010300</v>
      </c>
      <c r="D17" s="148">
        <v>49342</v>
      </c>
      <c r="E17" s="148">
        <v>3460</v>
      </c>
      <c r="F17" s="148">
        <v>84768</v>
      </c>
      <c r="G17" s="148">
        <v>8644</v>
      </c>
      <c r="H17" s="148">
        <v>26147</v>
      </c>
      <c r="I17" s="148">
        <v>57231</v>
      </c>
      <c r="J17" s="148">
        <v>126</v>
      </c>
      <c r="K17" s="148">
        <v>1207</v>
      </c>
      <c r="L17" s="148">
        <v>9112</v>
      </c>
      <c r="M17" s="148">
        <v>1198</v>
      </c>
      <c r="N17" s="148">
        <v>38148</v>
      </c>
      <c r="O17" s="148">
        <v>2162855</v>
      </c>
      <c r="P17" s="148">
        <v>47098</v>
      </c>
    </row>
    <row r="18" spans="1:16" ht="15" customHeight="1">
      <c r="A18" s="165" t="s">
        <v>223</v>
      </c>
      <c r="B18" s="148">
        <v>34778</v>
      </c>
      <c r="C18" s="148">
        <v>2000317</v>
      </c>
      <c r="D18" s="148">
        <v>49273</v>
      </c>
      <c r="E18" s="148">
        <v>3600</v>
      </c>
      <c r="F18" s="148">
        <v>87852</v>
      </c>
      <c r="G18" s="148">
        <v>9161</v>
      </c>
      <c r="H18" s="148">
        <v>26320</v>
      </c>
      <c r="I18" s="148">
        <v>55440</v>
      </c>
      <c r="J18" s="148">
        <v>102</v>
      </c>
      <c r="K18" s="148">
        <v>1306</v>
      </c>
      <c r="L18" s="148">
        <v>13162</v>
      </c>
      <c r="M18" s="148">
        <v>1096</v>
      </c>
      <c r="N18" s="148">
        <v>38621</v>
      </c>
      <c r="O18" s="148">
        <v>2157217</v>
      </c>
      <c r="P18" s="148">
        <v>46707</v>
      </c>
    </row>
    <row r="19" spans="1:16" ht="15" customHeight="1">
      <c r="A19" s="165" t="s">
        <v>224</v>
      </c>
      <c r="B19" s="148">
        <v>27086</v>
      </c>
      <c r="C19" s="148">
        <v>1586990</v>
      </c>
      <c r="D19" s="148">
        <v>50615</v>
      </c>
      <c r="E19" s="148">
        <v>2925</v>
      </c>
      <c r="F19" s="148">
        <v>70615</v>
      </c>
      <c r="G19" s="148">
        <v>8615</v>
      </c>
      <c r="H19" s="148">
        <v>20870</v>
      </c>
      <c r="I19" s="148">
        <v>47353</v>
      </c>
      <c r="J19" s="148">
        <v>94</v>
      </c>
      <c r="K19" s="148">
        <v>1060</v>
      </c>
      <c r="L19" s="148">
        <v>10205</v>
      </c>
      <c r="M19" s="148">
        <v>1189</v>
      </c>
      <c r="N19" s="148">
        <v>30240</v>
      </c>
      <c r="O19" s="148">
        <v>1713675</v>
      </c>
      <c r="P19" s="148">
        <v>47672</v>
      </c>
    </row>
    <row r="20" spans="1:16" ht="15" customHeight="1">
      <c r="A20" s="165" t="s">
        <v>225</v>
      </c>
      <c r="B20" s="148">
        <v>33498</v>
      </c>
      <c r="C20" s="148">
        <v>1963753</v>
      </c>
      <c r="D20" s="148">
        <v>50499</v>
      </c>
      <c r="E20" s="148">
        <v>3711</v>
      </c>
      <c r="F20" s="148">
        <v>95110</v>
      </c>
      <c r="G20" s="148">
        <v>9144</v>
      </c>
      <c r="H20" s="148">
        <v>25946</v>
      </c>
      <c r="I20" s="148">
        <v>58604</v>
      </c>
      <c r="J20" s="148">
        <v>84</v>
      </c>
      <c r="K20" s="148">
        <v>1453</v>
      </c>
      <c r="L20" s="148">
        <v>12234</v>
      </c>
      <c r="M20" s="148">
        <v>1065</v>
      </c>
      <c r="N20" s="148">
        <v>37614</v>
      </c>
      <c r="O20" s="148">
        <v>2129296</v>
      </c>
      <c r="P20" s="148">
        <v>47287</v>
      </c>
    </row>
    <row r="21" spans="1:16" ht="15" customHeight="1">
      <c r="A21" s="165" t="s">
        <v>226</v>
      </c>
      <c r="B21" s="148">
        <v>38104</v>
      </c>
      <c r="C21" s="148">
        <v>2133624</v>
      </c>
      <c r="D21" s="148">
        <v>48327</v>
      </c>
      <c r="E21" s="148">
        <v>4056</v>
      </c>
      <c r="F21" s="148">
        <v>91279</v>
      </c>
      <c r="G21" s="148">
        <v>9373</v>
      </c>
      <c r="H21" s="148">
        <v>28931</v>
      </c>
      <c r="I21" s="148">
        <v>69032</v>
      </c>
      <c r="J21" s="148">
        <v>68</v>
      </c>
      <c r="K21" s="148">
        <v>1545</v>
      </c>
      <c r="L21" s="148">
        <v>10815</v>
      </c>
      <c r="M21" s="148">
        <v>996</v>
      </c>
      <c r="N21" s="148">
        <v>42731</v>
      </c>
      <c r="O21" s="148">
        <v>2304353</v>
      </c>
      <c r="P21" s="148">
        <v>45299</v>
      </c>
    </row>
    <row r="22" spans="1:16" ht="15" customHeight="1">
      <c r="A22" s="165" t="s">
        <v>227</v>
      </c>
      <c r="B22" s="148">
        <v>34460</v>
      </c>
      <c r="C22" s="148">
        <v>1934802</v>
      </c>
      <c r="D22" s="148">
        <v>48520</v>
      </c>
      <c r="E22" s="148">
        <v>3892</v>
      </c>
      <c r="F22" s="148">
        <v>84595</v>
      </c>
      <c r="G22" s="148">
        <v>9439</v>
      </c>
      <c r="H22" s="148">
        <v>26435</v>
      </c>
      <c r="I22" s="148">
        <v>56060</v>
      </c>
      <c r="J22" s="148">
        <v>65</v>
      </c>
      <c r="K22" s="148">
        <v>1460</v>
      </c>
      <c r="L22" s="148">
        <v>10467</v>
      </c>
      <c r="M22" s="148">
        <v>1038</v>
      </c>
      <c r="N22" s="148">
        <v>38881</v>
      </c>
      <c r="O22" s="148">
        <v>2086331</v>
      </c>
      <c r="P22" s="148">
        <v>45073</v>
      </c>
    </row>
    <row r="23" spans="1:16" ht="15" customHeight="1">
      <c r="A23" s="165" t="s">
        <v>228</v>
      </c>
      <c r="B23" s="148">
        <v>29878</v>
      </c>
      <c r="C23" s="148">
        <v>1675189</v>
      </c>
      <c r="D23" s="148">
        <v>48863</v>
      </c>
      <c r="E23" s="148">
        <v>3653</v>
      </c>
      <c r="F23" s="148">
        <v>77177</v>
      </c>
      <c r="G23" s="148">
        <v>9538</v>
      </c>
      <c r="H23" s="148">
        <v>23735</v>
      </c>
      <c r="I23" s="148">
        <v>57625</v>
      </c>
      <c r="J23" s="148">
        <v>62</v>
      </c>
      <c r="K23" s="148">
        <v>1388</v>
      </c>
      <c r="L23" s="148">
        <v>12632</v>
      </c>
      <c r="M23" s="148">
        <v>1046</v>
      </c>
      <c r="N23" s="148">
        <v>34160</v>
      </c>
      <c r="O23" s="148">
        <v>1822672</v>
      </c>
      <c r="P23" s="148">
        <v>44943</v>
      </c>
    </row>
    <row r="24" spans="1:16" s="7" customFormat="1" ht="15" customHeight="1">
      <c r="A24" s="165" t="s">
        <v>229</v>
      </c>
      <c r="B24" s="148">
        <v>26437</v>
      </c>
      <c r="C24" s="148">
        <v>1549369</v>
      </c>
      <c r="D24" s="148">
        <v>50894</v>
      </c>
      <c r="E24" s="148">
        <v>3122</v>
      </c>
      <c r="F24" s="148">
        <v>72819</v>
      </c>
      <c r="G24" s="148">
        <v>10731</v>
      </c>
      <c r="H24" s="148">
        <v>21831</v>
      </c>
      <c r="I24" s="148">
        <v>56556</v>
      </c>
      <c r="J24" s="148">
        <v>74</v>
      </c>
      <c r="K24" s="148">
        <v>1389</v>
      </c>
      <c r="L24" s="148">
        <v>11096</v>
      </c>
      <c r="M24" s="148">
        <v>1121</v>
      </c>
      <c r="N24" s="148">
        <v>30443</v>
      </c>
      <c r="O24" s="148">
        <v>1691384</v>
      </c>
      <c r="P24" s="148">
        <v>46450</v>
      </c>
    </row>
    <row r="25" spans="1:16" s="7" customFormat="1" ht="15" customHeight="1">
      <c r="A25" s="165" t="s">
        <v>230</v>
      </c>
      <c r="B25" s="148">
        <v>21932</v>
      </c>
      <c r="C25" s="148">
        <v>1326986</v>
      </c>
      <c r="D25" s="148">
        <v>52646</v>
      </c>
      <c r="E25" s="148">
        <v>2646</v>
      </c>
      <c r="F25" s="148">
        <v>56041</v>
      </c>
      <c r="G25" s="148">
        <v>10115</v>
      </c>
      <c r="H25" s="148">
        <v>18484</v>
      </c>
      <c r="I25" s="148">
        <v>65499</v>
      </c>
      <c r="J25" s="148">
        <v>95</v>
      </c>
      <c r="K25" s="148">
        <v>1436</v>
      </c>
      <c r="L25" s="148">
        <v>11611</v>
      </c>
      <c r="M25" s="148">
        <v>700</v>
      </c>
      <c r="N25" s="148">
        <v>25452</v>
      </c>
      <c r="O25" s="148">
        <v>1461002</v>
      </c>
      <c r="P25" s="148">
        <v>47962</v>
      </c>
    </row>
    <row r="26" spans="1:16" ht="15" customHeight="1">
      <c r="A26" s="165" t="s">
        <v>231</v>
      </c>
      <c r="B26" s="148">
        <v>19378</v>
      </c>
      <c r="C26" s="148">
        <v>1170277</v>
      </c>
      <c r="D26" s="148">
        <v>52048</v>
      </c>
      <c r="E26" s="148">
        <v>2331</v>
      </c>
      <c r="F26" s="148">
        <v>55268</v>
      </c>
      <c r="G26" s="148">
        <v>9906</v>
      </c>
      <c r="H26" s="148">
        <v>16343</v>
      </c>
      <c r="I26" s="148">
        <v>60449</v>
      </c>
      <c r="J26" s="148">
        <v>113</v>
      </c>
      <c r="K26" s="148">
        <v>1271</v>
      </c>
      <c r="L26" s="148">
        <v>11061</v>
      </c>
      <c r="M26" s="148">
        <v>888</v>
      </c>
      <c r="N26" s="148">
        <v>22395</v>
      </c>
      <c r="O26" s="148">
        <v>1297544</v>
      </c>
      <c r="P26" s="148">
        <v>48196</v>
      </c>
    </row>
    <row r="27" spans="1:16" ht="15" customHeight="1">
      <c r="A27" s="165" t="s">
        <v>232</v>
      </c>
      <c r="B27" s="148">
        <v>15508</v>
      </c>
      <c r="C27" s="148">
        <v>960275</v>
      </c>
      <c r="D27" s="148">
        <v>54012</v>
      </c>
      <c r="E27" s="148">
        <v>1945</v>
      </c>
      <c r="F27" s="148">
        <v>46598</v>
      </c>
      <c r="G27" s="148">
        <v>9220</v>
      </c>
      <c r="H27" s="148">
        <v>13330</v>
      </c>
      <c r="I27" s="148">
        <v>59897</v>
      </c>
      <c r="J27" s="148">
        <v>139</v>
      </c>
      <c r="K27" s="148">
        <v>1149</v>
      </c>
      <c r="L27" s="148">
        <v>10381</v>
      </c>
      <c r="M27" s="148">
        <v>798</v>
      </c>
      <c r="N27" s="148">
        <v>18060</v>
      </c>
      <c r="O27" s="148">
        <v>1076911</v>
      </c>
      <c r="P27" s="148">
        <v>49798</v>
      </c>
    </row>
    <row r="28" spans="1:16" ht="15" customHeight="1">
      <c r="A28" s="165" t="s">
        <v>233</v>
      </c>
      <c r="B28" s="128">
        <v>12976</v>
      </c>
      <c r="C28" s="128">
        <v>795457</v>
      </c>
      <c r="D28" s="128">
        <v>53462</v>
      </c>
      <c r="E28" s="128">
        <v>1628</v>
      </c>
      <c r="F28" s="128">
        <v>37891</v>
      </c>
      <c r="G28" s="128">
        <v>9246</v>
      </c>
      <c r="H28" s="128">
        <v>11437</v>
      </c>
      <c r="I28" s="128">
        <v>55196</v>
      </c>
      <c r="J28" s="128">
        <v>154</v>
      </c>
      <c r="K28" s="128">
        <v>1098</v>
      </c>
      <c r="L28" s="128">
        <v>10455</v>
      </c>
      <c r="M28" s="128">
        <v>680</v>
      </c>
      <c r="N28" s="129">
        <v>15316</v>
      </c>
      <c r="O28" s="129">
        <v>896418</v>
      </c>
      <c r="P28" s="129">
        <v>48184</v>
      </c>
    </row>
    <row r="29" spans="1:16" s="7" customFormat="1" ht="15" customHeight="1">
      <c r="A29" s="165" t="s">
        <v>234</v>
      </c>
      <c r="B29" s="148">
        <v>16201</v>
      </c>
      <c r="C29" s="148">
        <v>983017</v>
      </c>
      <c r="D29" s="148">
        <v>52740</v>
      </c>
      <c r="E29" s="148">
        <v>1997</v>
      </c>
      <c r="F29" s="148">
        <v>45143</v>
      </c>
      <c r="G29" s="148">
        <v>10042</v>
      </c>
      <c r="H29" s="148">
        <v>14257</v>
      </c>
      <c r="I29" s="148">
        <v>78382</v>
      </c>
      <c r="J29" s="148">
        <v>175</v>
      </c>
      <c r="K29" s="148">
        <v>1451</v>
      </c>
      <c r="L29" s="148">
        <v>10233</v>
      </c>
      <c r="M29" s="148">
        <v>711</v>
      </c>
      <c r="N29" s="148">
        <v>19153</v>
      </c>
      <c r="O29" s="148">
        <v>1117281</v>
      </c>
      <c r="P29" s="148">
        <v>48394</v>
      </c>
    </row>
    <row r="30" spans="1:16" ht="15" customHeight="1">
      <c r="A30" s="166" t="s">
        <v>235</v>
      </c>
      <c r="B30" s="149">
        <v>460982</v>
      </c>
      <c r="C30" s="149">
        <v>26399553</v>
      </c>
      <c r="D30" s="149">
        <v>49314</v>
      </c>
      <c r="E30" s="149">
        <v>48600</v>
      </c>
      <c r="F30" s="149">
        <v>1117973</v>
      </c>
      <c r="G30" s="149">
        <v>9222</v>
      </c>
      <c r="H30" s="149">
        <v>355347</v>
      </c>
      <c r="I30" s="149">
        <v>918569</v>
      </c>
      <c r="J30" s="149">
        <v>99</v>
      </c>
      <c r="K30" s="149">
        <v>19890</v>
      </c>
      <c r="L30" s="149">
        <v>160229</v>
      </c>
      <c r="M30" s="149">
        <v>981</v>
      </c>
      <c r="N30" s="149">
        <v>517648</v>
      </c>
      <c r="O30" s="149">
        <v>28605410</v>
      </c>
      <c r="P30" s="149">
        <v>46139</v>
      </c>
    </row>
    <row r="31" spans="1:16" ht="15" customHeight="1">
      <c r="A31" s="165" t="s">
        <v>2</v>
      </c>
      <c r="B31" s="148"/>
      <c r="C31" s="148"/>
      <c r="D31" s="148"/>
      <c r="E31" s="148"/>
      <c r="F31" s="148"/>
      <c r="G31" s="148"/>
      <c r="H31" s="148"/>
      <c r="I31" s="148"/>
      <c r="J31" s="148"/>
      <c r="K31" s="148"/>
      <c r="L31" s="148"/>
      <c r="M31" s="148"/>
      <c r="N31" s="148"/>
      <c r="O31" s="148"/>
      <c r="P31" s="148"/>
    </row>
    <row r="32" spans="1:16" ht="15" customHeight="1">
      <c r="A32" s="165" t="s">
        <v>217</v>
      </c>
      <c r="B32" s="148">
        <v>2566</v>
      </c>
      <c r="C32" s="148">
        <v>74622</v>
      </c>
      <c r="D32" s="148">
        <v>20201</v>
      </c>
      <c r="E32" s="148">
        <v>238</v>
      </c>
      <c r="F32" s="148">
        <v>3983</v>
      </c>
      <c r="G32" s="148">
        <v>10873</v>
      </c>
      <c r="H32" s="148">
        <v>1424</v>
      </c>
      <c r="I32" s="148">
        <v>4098</v>
      </c>
      <c r="J32" s="148">
        <v>64</v>
      </c>
      <c r="K32" s="148">
        <v>63</v>
      </c>
      <c r="L32" s="148">
        <v>2152</v>
      </c>
      <c r="M32" s="148">
        <v>1823</v>
      </c>
      <c r="N32" s="148">
        <v>2912</v>
      </c>
      <c r="O32" s="148">
        <v>84542</v>
      </c>
      <c r="P32" s="148">
        <v>19779</v>
      </c>
    </row>
    <row r="33" spans="1:16" ht="15" customHeight="1">
      <c r="A33" s="165" t="s">
        <v>218</v>
      </c>
      <c r="B33" s="148">
        <v>10004</v>
      </c>
      <c r="C33" s="148">
        <v>209157</v>
      </c>
      <c r="D33" s="148">
        <v>14581</v>
      </c>
      <c r="E33" s="148">
        <v>985</v>
      </c>
      <c r="F33" s="148">
        <v>11179</v>
      </c>
      <c r="G33" s="148">
        <v>7881</v>
      </c>
      <c r="H33" s="148">
        <v>4895</v>
      </c>
      <c r="I33" s="148">
        <v>15339</v>
      </c>
      <c r="J33" s="148">
        <v>45</v>
      </c>
      <c r="K33" s="148">
        <v>271</v>
      </c>
      <c r="L33" s="148">
        <v>2420</v>
      </c>
      <c r="M33" s="148">
        <v>4557</v>
      </c>
      <c r="N33" s="148">
        <v>11537</v>
      </c>
      <c r="O33" s="148">
        <v>238313</v>
      </c>
      <c r="P33" s="148">
        <v>14342</v>
      </c>
    </row>
    <row r="34" spans="1:16" ht="15" customHeight="1">
      <c r="A34" s="165" t="s">
        <v>219</v>
      </c>
      <c r="B34" s="148">
        <v>17439</v>
      </c>
      <c r="C34" s="148">
        <v>503125</v>
      </c>
      <c r="D34" s="148">
        <v>24706</v>
      </c>
      <c r="E34" s="148">
        <v>1880</v>
      </c>
      <c r="F34" s="148">
        <v>25496</v>
      </c>
      <c r="G34" s="148">
        <v>10000</v>
      </c>
      <c r="H34" s="148">
        <v>9410</v>
      </c>
      <c r="I34" s="148">
        <v>30878</v>
      </c>
      <c r="J34" s="148">
        <v>70</v>
      </c>
      <c r="K34" s="148">
        <v>480</v>
      </c>
      <c r="L34" s="148">
        <v>4961</v>
      </c>
      <c r="M34" s="148">
        <v>5485</v>
      </c>
      <c r="N34" s="148">
        <v>19839</v>
      </c>
      <c r="O34" s="148">
        <v>564513</v>
      </c>
      <c r="P34" s="148">
        <v>23543</v>
      </c>
    </row>
    <row r="35" spans="1:16" ht="15" customHeight="1">
      <c r="A35" s="165" t="s">
        <v>220</v>
      </c>
      <c r="B35" s="148">
        <v>18950</v>
      </c>
      <c r="C35" s="148">
        <v>632907</v>
      </c>
      <c r="D35" s="148">
        <v>29830</v>
      </c>
      <c r="E35" s="148">
        <v>2340</v>
      </c>
      <c r="F35" s="148">
        <v>34068</v>
      </c>
      <c r="G35" s="148">
        <v>10939</v>
      </c>
      <c r="H35" s="148">
        <v>11438</v>
      </c>
      <c r="I35" s="148">
        <v>36004</v>
      </c>
      <c r="J35" s="148">
        <v>91</v>
      </c>
      <c r="K35" s="148">
        <v>606</v>
      </c>
      <c r="L35" s="148">
        <v>7784</v>
      </c>
      <c r="M35" s="148">
        <v>6990</v>
      </c>
      <c r="N35" s="148">
        <v>21870</v>
      </c>
      <c r="O35" s="148">
        <v>710805</v>
      </c>
      <c r="P35" s="148">
        <v>27989</v>
      </c>
    </row>
    <row r="36" spans="1:16" ht="15" customHeight="1">
      <c r="A36" s="165" t="s">
        <v>221</v>
      </c>
      <c r="B36" s="148">
        <v>20505</v>
      </c>
      <c r="C36" s="148">
        <v>744427</v>
      </c>
      <c r="D36" s="148">
        <v>32476</v>
      </c>
      <c r="E36" s="148">
        <v>2643</v>
      </c>
      <c r="F36" s="148">
        <v>38950</v>
      </c>
      <c r="G36" s="148">
        <v>10000</v>
      </c>
      <c r="H36" s="148">
        <v>13422</v>
      </c>
      <c r="I36" s="148">
        <v>40647</v>
      </c>
      <c r="J36" s="148">
        <v>102</v>
      </c>
      <c r="K36" s="148">
        <v>776</v>
      </c>
      <c r="L36" s="148">
        <v>8380</v>
      </c>
      <c r="M36" s="148">
        <v>4475</v>
      </c>
      <c r="N36" s="148">
        <v>23845</v>
      </c>
      <c r="O36" s="148">
        <v>833070</v>
      </c>
      <c r="P36" s="148">
        <v>30002</v>
      </c>
    </row>
    <row r="37" spans="1:16" ht="15" customHeight="1">
      <c r="A37" s="165" t="s">
        <v>222</v>
      </c>
      <c r="B37" s="148">
        <v>20899</v>
      </c>
      <c r="C37" s="148">
        <v>802146</v>
      </c>
      <c r="D37" s="148">
        <v>34171</v>
      </c>
      <c r="E37" s="148">
        <v>2699</v>
      </c>
      <c r="F37" s="148">
        <v>42955</v>
      </c>
      <c r="G37" s="148">
        <v>11355</v>
      </c>
      <c r="H37" s="148">
        <v>14440</v>
      </c>
      <c r="I37" s="148">
        <v>48819</v>
      </c>
      <c r="J37" s="148">
        <v>106</v>
      </c>
      <c r="K37" s="148">
        <v>828</v>
      </c>
      <c r="L37" s="148">
        <v>9415</v>
      </c>
      <c r="M37" s="148">
        <v>4131</v>
      </c>
      <c r="N37" s="148">
        <v>24518</v>
      </c>
      <c r="O37" s="148">
        <v>902422</v>
      </c>
      <c r="P37" s="148">
        <v>31614</v>
      </c>
    </row>
    <row r="38" spans="1:16" ht="15" customHeight="1">
      <c r="A38" s="165" t="s">
        <v>223</v>
      </c>
      <c r="B38" s="148">
        <v>20325</v>
      </c>
      <c r="C38" s="148">
        <v>796604</v>
      </c>
      <c r="D38" s="148">
        <v>35372</v>
      </c>
      <c r="E38" s="148">
        <v>2841</v>
      </c>
      <c r="F38" s="148">
        <v>50605</v>
      </c>
      <c r="G38" s="148">
        <v>11415</v>
      </c>
      <c r="H38" s="148">
        <v>14466</v>
      </c>
      <c r="I38" s="148">
        <v>44671</v>
      </c>
      <c r="J38" s="148">
        <v>104</v>
      </c>
      <c r="K38" s="148">
        <v>900</v>
      </c>
      <c r="L38" s="148">
        <v>8932</v>
      </c>
      <c r="M38" s="148">
        <v>4942</v>
      </c>
      <c r="N38" s="148">
        <v>24125</v>
      </c>
      <c r="O38" s="148">
        <v>901483</v>
      </c>
      <c r="P38" s="148">
        <v>32312</v>
      </c>
    </row>
    <row r="39" spans="1:16" ht="15" customHeight="1">
      <c r="A39" s="165" t="s">
        <v>224</v>
      </c>
      <c r="B39" s="148">
        <v>18923</v>
      </c>
      <c r="C39" s="148">
        <v>769365</v>
      </c>
      <c r="D39" s="148">
        <v>36069</v>
      </c>
      <c r="E39" s="148">
        <v>2802</v>
      </c>
      <c r="F39" s="148">
        <v>47427</v>
      </c>
      <c r="G39" s="148">
        <v>11652</v>
      </c>
      <c r="H39" s="148">
        <v>14028</v>
      </c>
      <c r="I39" s="148">
        <v>46570</v>
      </c>
      <c r="J39" s="148">
        <v>101</v>
      </c>
      <c r="K39" s="148">
        <v>963</v>
      </c>
      <c r="L39" s="148">
        <v>10669</v>
      </c>
      <c r="M39" s="148">
        <v>5050</v>
      </c>
      <c r="N39" s="148">
        <v>22626</v>
      </c>
      <c r="O39" s="148">
        <v>873873</v>
      </c>
      <c r="P39" s="148">
        <v>32844</v>
      </c>
    </row>
    <row r="40" spans="1:16" s="7" customFormat="1" ht="15" customHeight="1">
      <c r="A40" s="165" t="s">
        <v>225</v>
      </c>
      <c r="B40" s="148">
        <v>19408</v>
      </c>
      <c r="C40" s="148">
        <v>807082</v>
      </c>
      <c r="D40" s="148">
        <v>36900</v>
      </c>
      <c r="E40" s="148">
        <v>2861</v>
      </c>
      <c r="F40" s="148">
        <v>49077</v>
      </c>
      <c r="G40" s="148">
        <v>10578</v>
      </c>
      <c r="H40" s="148">
        <v>14326</v>
      </c>
      <c r="I40" s="148">
        <v>52480</v>
      </c>
      <c r="J40" s="148">
        <v>92</v>
      </c>
      <c r="K40" s="148">
        <v>952</v>
      </c>
      <c r="L40" s="148">
        <v>11148</v>
      </c>
      <c r="M40" s="148">
        <v>3264</v>
      </c>
      <c r="N40" s="148">
        <v>23121</v>
      </c>
      <c r="O40" s="148">
        <v>919563</v>
      </c>
      <c r="P40" s="148">
        <v>33666</v>
      </c>
    </row>
    <row r="41" spans="1:16" ht="15" customHeight="1">
      <c r="A41" s="165" t="s">
        <v>226</v>
      </c>
      <c r="B41" s="148">
        <v>18598</v>
      </c>
      <c r="C41" s="148">
        <v>789713</v>
      </c>
      <c r="D41" s="148">
        <v>37747</v>
      </c>
      <c r="E41" s="148">
        <v>2914</v>
      </c>
      <c r="F41" s="148">
        <v>53687</v>
      </c>
      <c r="G41" s="148">
        <v>12000</v>
      </c>
      <c r="H41" s="148">
        <v>14032</v>
      </c>
      <c r="I41" s="148">
        <v>46835</v>
      </c>
      <c r="J41" s="148">
        <v>80</v>
      </c>
      <c r="K41" s="148">
        <v>997</v>
      </c>
      <c r="L41" s="148">
        <v>11742</v>
      </c>
      <c r="M41" s="148">
        <v>4233</v>
      </c>
      <c r="N41" s="148">
        <v>22384</v>
      </c>
      <c r="O41" s="148">
        <v>901822</v>
      </c>
      <c r="P41" s="148">
        <v>34317</v>
      </c>
    </row>
    <row r="42" spans="1:16" s="7" customFormat="1" ht="15" customHeight="1">
      <c r="A42" s="165" t="s">
        <v>227</v>
      </c>
      <c r="B42" s="148">
        <v>16823</v>
      </c>
      <c r="C42" s="148">
        <v>738444</v>
      </c>
      <c r="D42" s="148">
        <v>38592</v>
      </c>
      <c r="E42" s="148">
        <v>2545</v>
      </c>
      <c r="F42" s="148">
        <v>45736</v>
      </c>
      <c r="G42" s="148">
        <v>11482</v>
      </c>
      <c r="H42" s="148">
        <v>12866</v>
      </c>
      <c r="I42" s="148">
        <v>46654</v>
      </c>
      <c r="J42" s="148">
        <v>91</v>
      </c>
      <c r="K42" s="148">
        <v>1002</v>
      </c>
      <c r="L42" s="148">
        <v>10237</v>
      </c>
      <c r="M42" s="148">
        <v>4549</v>
      </c>
      <c r="N42" s="148">
        <v>20276</v>
      </c>
      <c r="O42" s="148">
        <v>840826</v>
      </c>
      <c r="P42" s="148">
        <v>35170</v>
      </c>
    </row>
    <row r="43" spans="1:16" ht="15" customHeight="1">
      <c r="A43" s="165" t="s">
        <v>228</v>
      </c>
      <c r="B43" s="148">
        <v>15330</v>
      </c>
      <c r="C43" s="148">
        <v>688084</v>
      </c>
      <c r="D43" s="148">
        <v>39551</v>
      </c>
      <c r="E43" s="148">
        <v>2452</v>
      </c>
      <c r="F43" s="148">
        <v>48616</v>
      </c>
      <c r="G43" s="148">
        <v>11779</v>
      </c>
      <c r="H43" s="148">
        <v>11854</v>
      </c>
      <c r="I43" s="148">
        <v>53069</v>
      </c>
      <c r="J43" s="148">
        <v>104</v>
      </c>
      <c r="K43" s="148">
        <v>938</v>
      </c>
      <c r="L43" s="148">
        <v>10047</v>
      </c>
      <c r="M43" s="148">
        <v>3206</v>
      </c>
      <c r="N43" s="148">
        <v>18590</v>
      </c>
      <c r="O43" s="148">
        <v>799532</v>
      </c>
      <c r="P43" s="148">
        <v>36033</v>
      </c>
    </row>
    <row r="44" spans="1:16" ht="15" customHeight="1">
      <c r="A44" s="165" t="s">
        <v>229</v>
      </c>
      <c r="B44" s="148">
        <v>13649</v>
      </c>
      <c r="C44" s="148">
        <v>632368</v>
      </c>
      <c r="D44" s="148">
        <v>40391</v>
      </c>
      <c r="E44" s="148">
        <v>2286</v>
      </c>
      <c r="F44" s="148">
        <v>40555</v>
      </c>
      <c r="G44" s="148">
        <v>10956</v>
      </c>
      <c r="H44" s="148">
        <v>10766</v>
      </c>
      <c r="I44" s="148">
        <v>50004</v>
      </c>
      <c r="J44" s="148">
        <v>123</v>
      </c>
      <c r="K44" s="148">
        <v>977</v>
      </c>
      <c r="L44" s="148">
        <v>12742</v>
      </c>
      <c r="M44" s="148">
        <v>3783</v>
      </c>
      <c r="N44" s="148">
        <v>16763</v>
      </c>
      <c r="O44" s="148">
        <v>736077</v>
      </c>
      <c r="P44" s="148">
        <v>36287</v>
      </c>
    </row>
    <row r="45" spans="1:16" ht="15" customHeight="1">
      <c r="A45" s="165" t="s">
        <v>230</v>
      </c>
      <c r="B45" s="148">
        <v>12403</v>
      </c>
      <c r="C45" s="148">
        <v>594582</v>
      </c>
      <c r="D45" s="148">
        <v>41794</v>
      </c>
      <c r="E45" s="148">
        <v>2077</v>
      </c>
      <c r="F45" s="148">
        <v>41964</v>
      </c>
      <c r="G45" s="148">
        <v>12098</v>
      </c>
      <c r="H45" s="148">
        <v>10093</v>
      </c>
      <c r="I45" s="148">
        <v>49998</v>
      </c>
      <c r="J45" s="148">
        <v>133</v>
      </c>
      <c r="K45" s="148">
        <v>1040</v>
      </c>
      <c r="L45" s="148">
        <v>12125</v>
      </c>
      <c r="M45" s="148">
        <v>4433</v>
      </c>
      <c r="N45" s="148">
        <v>15361</v>
      </c>
      <c r="O45" s="148">
        <v>699198</v>
      </c>
      <c r="P45" s="148">
        <v>37488</v>
      </c>
    </row>
    <row r="46" spans="1:16" ht="15" customHeight="1">
      <c r="A46" s="165" t="s">
        <v>231</v>
      </c>
      <c r="B46" s="148">
        <v>11284</v>
      </c>
      <c r="C46" s="148">
        <v>555094</v>
      </c>
      <c r="D46" s="148">
        <v>42402</v>
      </c>
      <c r="E46" s="148">
        <v>1804</v>
      </c>
      <c r="F46" s="148">
        <v>38802</v>
      </c>
      <c r="G46" s="148">
        <v>12103</v>
      </c>
      <c r="H46" s="148">
        <v>8918</v>
      </c>
      <c r="I46" s="148">
        <v>46114</v>
      </c>
      <c r="J46" s="148">
        <v>136</v>
      </c>
      <c r="K46" s="148">
        <v>821</v>
      </c>
      <c r="L46" s="148">
        <v>8519</v>
      </c>
      <c r="M46" s="148">
        <v>2730</v>
      </c>
      <c r="N46" s="148">
        <v>13797</v>
      </c>
      <c r="O46" s="148">
        <v>647381</v>
      </c>
      <c r="P46" s="148">
        <v>38227</v>
      </c>
    </row>
    <row r="47" spans="1:16" ht="15" customHeight="1">
      <c r="A47" s="165" t="s">
        <v>232</v>
      </c>
      <c r="B47" s="148">
        <v>11010</v>
      </c>
      <c r="C47" s="148">
        <v>539618</v>
      </c>
      <c r="D47" s="148">
        <v>41980</v>
      </c>
      <c r="E47" s="148">
        <v>1882</v>
      </c>
      <c r="F47" s="148">
        <v>44882</v>
      </c>
      <c r="G47" s="148">
        <v>13000</v>
      </c>
      <c r="H47" s="148">
        <v>8693</v>
      </c>
      <c r="I47" s="148">
        <v>50974</v>
      </c>
      <c r="J47" s="148">
        <v>164</v>
      </c>
      <c r="K47" s="148">
        <v>795</v>
      </c>
      <c r="L47" s="148">
        <v>7412</v>
      </c>
      <c r="M47" s="148">
        <v>1917</v>
      </c>
      <c r="N47" s="148">
        <v>13469</v>
      </c>
      <c r="O47" s="148">
        <v>643234</v>
      </c>
      <c r="P47" s="148">
        <v>38619</v>
      </c>
    </row>
    <row r="48" spans="1:16" s="7" customFormat="1" ht="15" customHeight="1">
      <c r="A48" s="165" t="s">
        <v>233</v>
      </c>
      <c r="B48" s="148">
        <v>9664</v>
      </c>
      <c r="C48" s="148">
        <v>486140</v>
      </c>
      <c r="D48" s="148">
        <v>43032</v>
      </c>
      <c r="E48" s="148">
        <v>1672</v>
      </c>
      <c r="F48" s="148">
        <v>37338</v>
      </c>
      <c r="G48" s="148">
        <v>12509</v>
      </c>
      <c r="H48" s="148">
        <v>7773</v>
      </c>
      <c r="I48" s="148">
        <v>47783</v>
      </c>
      <c r="J48" s="148">
        <v>163</v>
      </c>
      <c r="K48" s="148">
        <v>768</v>
      </c>
      <c r="L48" s="148">
        <v>7314</v>
      </c>
      <c r="M48" s="148">
        <v>2157</v>
      </c>
      <c r="N48" s="148">
        <v>11838</v>
      </c>
      <c r="O48" s="148">
        <v>579704</v>
      </c>
      <c r="P48" s="148">
        <v>39344</v>
      </c>
    </row>
    <row r="49" spans="1:16" ht="15" customHeight="1">
      <c r="A49" s="165" t="s">
        <v>234</v>
      </c>
      <c r="B49" s="148">
        <v>11912</v>
      </c>
      <c r="C49" s="148">
        <v>601434</v>
      </c>
      <c r="D49" s="148">
        <v>43886</v>
      </c>
      <c r="E49" s="148">
        <v>1984</v>
      </c>
      <c r="F49" s="148">
        <v>41920</v>
      </c>
      <c r="G49" s="148">
        <v>11778</v>
      </c>
      <c r="H49" s="148">
        <v>9594</v>
      </c>
      <c r="I49" s="148">
        <v>56057</v>
      </c>
      <c r="J49" s="148">
        <v>182</v>
      </c>
      <c r="K49" s="148">
        <v>934</v>
      </c>
      <c r="L49" s="148">
        <v>7561</v>
      </c>
      <c r="M49" s="148">
        <v>1331</v>
      </c>
      <c r="N49" s="148">
        <v>14528</v>
      </c>
      <c r="O49" s="148">
        <v>706388</v>
      </c>
      <c r="P49" s="148">
        <v>40000</v>
      </c>
    </row>
    <row r="50" spans="1:16" ht="15" customHeight="1">
      <c r="A50" s="166" t="s">
        <v>235</v>
      </c>
      <c r="B50" s="149">
        <v>269694</v>
      </c>
      <c r="C50" s="149">
        <v>10963394</v>
      </c>
      <c r="D50" s="149">
        <v>35179</v>
      </c>
      <c r="E50" s="149">
        <v>38895</v>
      </c>
      <c r="F50" s="149">
        <v>698081</v>
      </c>
      <c r="G50" s="149">
        <v>11262</v>
      </c>
      <c r="H50" s="149">
        <v>192433</v>
      </c>
      <c r="I50" s="149">
        <v>767920</v>
      </c>
      <c r="J50" s="149">
        <v>101</v>
      </c>
      <c r="K50" s="149">
        <v>14119</v>
      </c>
      <c r="L50" s="149">
        <v>154564</v>
      </c>
      <c r="M50" s="149">
        <v>3750</v>
      </c>
      <c r="N50" s="149">
        <v>321384</v>
      </c>
      <c r="O50" s="149">
        <v>12585019</v>
      </c>
      <c r="P50" s="149">
        <v>32097</v>
      </c>
    </row>
    <row r="51" spans="1:16" ht="15" customHeight="1">
      <c r="A51" s="165" t="s">
        <v>3</v>
      </c>
      <c r="B51" s="148"/>
      <c r="C51" s="148"/>
      <c r="D51" s="148"/>
      <c r="E51" s="148"/>
      <c r="F51" s="148"/>
      <c r="G51" s="148"/>
      <c r="H51" s="148"/>
      <c r="I51" s="148"/>
      <c r="J51" s="148"/>
      <c r="K51" s="148"/>
      <c r="L51" s="148"/>
      <c r="M51" s="148"/>
      <c r="N51" s="148"/>
      <c r="O51" s="148"/>
      <c r="P51" s="148"/>
    </row>
    <row r="52" spans="1:16" ht="15" customHeight="1">
      <c r="A52" s="165" t="s">
        <v>217</v>
      </c>
      <c r="B52" s="148">
        <v>62</v>
      </c>
      <c r="C52" s="148">
        <v>2285</v>
      </c>
      <c r="D52" s="148">
        <v>29498</v>
      </c>
      <c r="E52" s="172"/>
      <c r="F52" s="172"/>
      <c r="G52" s="172"/>
      <c r="H52" s="148">
        <v>24</v>
      </c>
      <c r="I52" s="148">
        <v>31</v>
      </c>
      <c r="J52" s="148">
        <v>15</v>
      </c>
      <c r="K52" s="172"/>
      <c r="L52" s="172"/>
      <c r="M52" s="172"/>
      <c r="N52" s="148">
        <v>71</v>
      </c>
      <c r="O52" s="148">
        <v>2558</v>
      </c>
      <c r="P52" s="148">
        <v>26980</v>
      </c>
    </row>
    <row r="53" spans="1:16" ht="15" customHeight="1">
      <c r="A53" s="165" t="s">
        <v>218</v>
      </c>
      <c r="B53" s="148">
        <v>191</v>
      </c>
      <c r="C53" s="148">
        <v>3250</v>
      </c>
      <c r="D53" s="148">
        <v>7952</v>
      </c>
      <c r="E53" s="148">
        <v>11</v>
      </c>
      <c r="F53" s="148">
        <v>110</v>
      </c>
      <c r="G53" s="148">
        <v>10886</v>
      </c>
      <c r="H53" s="148">
        <v>62</v>
      </c>
      <c r="I53" s="148">
        <v>446</v>
      </c>
      <c r="J53" s="148">
        <v>84</v>
      </c>
      <c r="K53" s="172"/>
      <c r="L53" s="172"/>
      <c r="M53" s="172"/>
      <c r="N53" s="148">
        <v>216</v>
      </c>
      <c r="O53" s="148">
        <v>3958</v>
      </c>
      <c r="P53" s="148">
        <v>8069</v>
      </c>
    </row>
    <row r="54" spans="1:16" ht="15" customHeight="1">
      <c r="A54" s="165" t="s">
        <v>219</v>
      </c>
      <c r="B54" s="148">
        <v>373</v>
      </c>
      <c r="C54" s="148">
        <v>5601</v>
      </c>
      <c r="D54" s="148">
        <v>8506</v>
      </c>
      <c r="E54" s="148">
        <v>43</v>
      </c>
      <c r="F54" s="148">
        <v>695</v>
      </c>
      <c r="G54" s="148">
        <v>14696</v>
      </c>
      <c r="H54" s="148">
        <v>104</v>
      </c>
      <c r="I54" s="148">
        <v>4</v>
      </c>
      <c r="J54" s="148">
        <v>12</v>
      </c>
      <c r="K54" s="172"/>
      <c r="L54" s="172"/>
      <c r="M54" s="172"/>
      <c r="N54" s="148">
        <v>417</v>
      </c>
      <c r="O54" s="148">
        <v>6193</v>
      </c>
      <c r="P54" s="148">
        <v>8538</v>
      </c>
    </row>
    <row r="55" spans="1:16" ht="15" customHeight="1">
      <c r="A55" s="165" t="s">
        <v>220</v>
      </c>
      <c r="B55" s="148">
        <v>682</v>
      </c>
      <c r="C55" s="148">
        <v>13417</v>
      </c>
      <c r="D55" s="148">
        <v>12958</v>
      </c>
      <c r="E55" s="148">
        <v>108</v>
      </c>
      <c r="F55" s="148">
        <v>1588</v>
      </c>
      <c r="G55" s="148">
        <v>12290</v>
      </c>
      <c r="H55" s="148">
        <v>229</v>
      </c>
      <c r="I55" s="148">
        <v>40</v>
      </c>
      <c r="J55" s="148">
        <v>30</v>
      </c>
      <c r="K55" s="172"/>
      <c r="L55" s="172"/>
      <c r="M55" s="172"/>
      <c r="N55" s="148">
        <v>780</v>
      </c>
      <c r="O55" s="148">
        <v>15092</v>
      </c>
      <c r="P55" s="148">
        <v>13576</v>
      </c>
    </row>
    <row r="56" spans="1:16" s="7" customFormat="1" ht="15" customHeight="1">
      <c r="A56" s="165" t="s">
        <v>221</v>
      </c>
      <c r="B56" s="148">
        <v>956</v>
      </c>
      <c r="C56" s="148">
        <v>20774</v>
      </c>
      <c r="D56" s="148">
        <v>16086</v>
      </c>
      <c r="E56" s="148">
        <v>233</v>
      </c>
      <c r="F56" s="148">
        <v>3653</v>
      </c>
      <c r="G56" s="148">
        <v>13368</v>
      </c>
      <c r="H56" s="148">
        <v>358</v>
      </c>
      <c r="I56" s="148">
        <v>400</v>
      </c>
      <c r="J56" s="148">
        <v>46</v>
      </c>
      <c r="K56" s="172"/>
      <c r="L56" s="172"/>
      <c r="M56" s="172"/>
      <c r="N56" s="148">
        <v>1184</v>
      </c>
      <c r="O56" s="148">
        <v>25033</v>
      </c>
      <c r="P56" s="148">
        <v>15840</v>
      </c>
    </row>
    <row r="57" spans="1:16" ht="15" customHeight="1">
      <c r="A57" s="165" t="s">
        <v>222</v>
      </c>
      <c r="B57" s="148">
        <v>1092</v>
      </c>
      <c r="C57" s="148">
        <v>28944</v>
      </c>
      <c r="D57" s="148">
        <v>20558</v>
      </c>
      <c r="E57" s="148">
        <v>254</v>
      </c>
      <c r="F57" s="148">
        <v>3819</v>
      </c>
      <c r="G57" s="148">
        <v>13853</v>
      </c>
      <c r="H57" s="148">
        <v>514</v>
      </c>
      <c r="I57" s="148">
        <v>588</v>
      </c>
      <c r="J57" s="148">
        <v>62</v>
      </c>
      <c r="K57" s="172"/>
      <c r="L57" s="172"/>
      <c r="M57" s="172"/>
      <c r="N57" s="148">
        <v>1324</v>
      </c>
      <c r="O57" s="148">
        <v>33452</v>
      </c>
      <c r="P57" s="148">
        <v>20339</v>
      </c>
    </row>
    <row r="58" spans="1:16" ht="15" customHeight="1">
      <c r="A58" s="165" t="s">
        <v>223</v>
      </c>
      <c r="B58" s="148">
        <v>1270</v>
      </c>
      <c r="C58" s="148">
        <v>35685</v>
      </c>
      <c r="D58" s="148">
        <v>23809</v>
      </c>
      <c r="E58" s="148">
        <v>292</v>
      </c>
      <c r="F58" s="148">
        <v>4370</v>
      </c>
      <c r="G58" s="148">
        <v>13409</v>
      </c>
      <c r="H58" s="148">
        <v>586</v>
      </c>
      <c r="I58" s="148">
        <v>676</v>
      </c>
      <c r="J58" s="148">
        <v>59</v>
      </c>
      <c r="K58" s="148">
        <v>12</v>
      </c>
      <c r="L58" s="148">
        <v>121</v>
      </c>
      <c r="M58" s="148">
        <v>7194</v>
      </c>
      <c r="N58" s="148">
        <v>1537</v>
      </c>
      <c r="O58" s="148">
        <v>41089</v>
      </c>
      <c r="P58" s="148">
        <v>21718</v>
      </c>
    </row>
    <row r="59" spans="1:16" s="7" customFormat="1" ht="15" customHeight="1">
      <c r="A59" s="165" t="s">
        <v>224</v>
      </c>
      <c r="B59" s="148">
        <v>1396</v>
      </c>
      <c r="C59" s="148">
        <v>38942</v>
      </c>
      <c r="D59" s="148">
        <v>22561</v>
      </c>
      <c r="E59" s="148">
        <v>317</v>
      </c>
      <c r="F59" s="148">
        <v>5373</v>
      </c>
      <c r="G59" s="148">
        <v>15155</v>
      </c>
      <c r="H59" s="148">
        <v>715</v>
      </c>
      <c r="I59" s="148">
        <v>449</v>
      </c>
      <c r="J59" s="148">
        <v>49</v>
      </c>
      <c r="K59" s="148">
        <v>12</v>
      </c>
      <c r="L59" s="148">
        <v>44</v>
      </c>
      <c r="M59" s="148">
        <v>208</v>
      </c>
      <c r="N59" s="148">
        <v>1692</v>
      </c>
      <c r="O59" s="148">
        <v>45070</v>
      </c>
      <c r="P59" s="148">
        <v>21155</v>
      </c>
    </row>
    <row r="60" spans="1:16" ht="15" customHeight="1">
      <c r="A60" s="165" t="s">
        <v>225</v>
      </c>
      <c r="B60" s="148">
        <v>1776</v>
      </c>
      <c r="C60" s="148">
        <v>55864</v>
      </c>
      <c r="D60" s="148">
        <v>27591</v>
      </c>
      <c r="E60" s="148">
        <v>357</v>
      </c>
      <c r="F60" s="148">
        <v>6029</v>
      </c>
      <c r="G60" s="148">
        <v>14768</v>
      </c>
      <c r="H60" s="148">
        <v>933</v>
      </c>
      <c r="I60" s="148">
        <v>279</v>
      </c>
      <c r="J60" s="148">
        <v>44</v>
      </c>
      <c r="K60" s="148">
        <v>47</v>
      </c>
      <c r="L60" s="148">
        <v>118</v>
      </c>
      <c r="M60" s="148">
        <v>96</v>
      </c>
      <c r="N60" s="148">
        <v>2099</v>
      </c>
      <c r="O60" s="148">
        <v>62447</v>
      </c>
      <c r="P60" s="148">
        <v>25112</v>
      </c>
    </row>
    <row r="61" spans="1:16" ht="15" customHeight="1">
      <c r="A61" s="165" t="s">
        <v>226</v>
      </c>
      <c r="B61" s="148">
        <v>2138</v>
      </c>
      <c r="C61" s="148">
        <v>68473</v>
      </c>
      <c r="D61" s="148">
        <v>27708</v>
      </c>
      <c r="E61" s="148">
        <v>381</v>
      </c>
      <c r="F61" s="148">
        <v>6710</v>
      </c>
      <c r="G61" s="148">
        <v>14702</v>
      </c>
      <c r="H61" s="148">
        <v>1087</v>
      </c>
      <c r="I61" s="148">
        <v>237</v>
      </c>
      <c r="J61" s="148">
        <v>48</v>
      </c>
      <c r="K61" s="148">
        <v>58</v>
      </c>
      <c r="L61" s="148">
        <v>82</v>
      </c>
      <c r="M61" s="148">
        <v>97</v>
      </c>
      <c r="N61" s="148">
        <v>2457</v>
      </c>
      <c r="O61" s="148">
        <v>75472</v>
      </c>
      <c r="P61" s="148">
        <v>25710</v>
      </c>
    </row>
    <row r="62" spans="1:16" ht="15" customHeight="1">
      <c r="A62" s="165" t="s">
        <v>227</v>
      </c>
      <c r="B62" s="148">
        <v>1854</v>
      </c>
      <c r="C62" s="148">
        <v>59123</v>
      </c>
      <c r="D62" s="148">
        <v>27572</v>
      </c>
      <c r="E62" s="148">
        <v>388</v>
      </c>
      <c r="F62" s="148">
        <v>7239</v>
      </c>
      <c r="G62" s="148">
        <v>14851</v>
      </c>
      <c r="H62" s="148">
        <v>997</v>
      </c>
      <c r="I62" s="148">
        <v>295</v>
      </c>
      <c r="J62" s="148">
        <v>37</v>
      </c>
      <c r="K62" s="148">
        <v>62</v>
      </c>
      <c r="L62" s="148">
        <v>184</v>
      </c>
      <c r="M62" s="148">
        <v>96</v>
      </c>
      <c r="N62" s="148">
        <v>2218</v>
      </c>
      <c r="O62" s="148">
        <v>66782</v>
      </c>
      <c r="P62" s="148">
        <v>24341</v>
      </c>
    </row>
    <row r="63" spans="1:16" ht="15" customHeight="1">
      <c r="A63" s="165" t="s">
        <v>228</v>
      </c>
      <c r="B63" s="148">
        <v>2429</v>
      </c>
      <c r="C63" s="148">
        <v>76573</v>
      </c>
      <c r="D63" s="148">
        <v>26438</v>
      </c>
      <c r="E63" s="148">
        <v>511</v>
      </c>
      <c r="F63" s="148">
        <v>7978</v>
      </c>
      <c r="G63" s="148">
        <v>13416</v>
      </c>
      <c r="H63" s="148">
        <v>1185</v>
      </c>
      <c r="I63" s="148">
        <v>7191</v>
      </c>
      <c r="J63" s="148">
        <v>29</v>
      </c>
      <c r="K63" s="148">
        <v>78</v>
      </c>
      <c r="L63" s="148">
        <v>139</v>
      </c>
      <c r="M63" s="148">
        <v>146</v>
      </c>
      <c r="N63" s="148">
        <v>2862</v>
      </c>
      <c r="O63" s="148">
        <v>92318</v>
      </c>
      <c r="P63" s="148">
        <v>23872</v>
      </c>
    </row>
    <row r="64" spans="1:16" ht="15" customHeight="1">
      <c r="A64" s="165" t="s">
        <v>229</v>
      </c>
      <c r="B64" s="148">
        <v>2246</v>
      </c>
      <c r="C64" s="148">
        <v>70565</v>
      </c>
      <c r="D64" s="148">
        <v>25021</v>
      </c>
      <c r="E64" s="148">
        <v>511</v>
      </c>
      <c r="F64" s="148">
        <v>10220</v>
      </c>
      <c r="G64" s="148">
        <v>14735</v>
      </c>
      <c r="H64" s="148">
        <v>1067</v>
      </c>
      <c r="I64" s="148">
        <v>15</v>
      </c>
      <c r="J64" s="148">
        <v>32</v>
      </c>
      <c r="K64" s="148">
        <v>52</v>
      </c>
      <c r="L64" s="148">
        <v>166</v>
      </c>
      <c r="M64" s="148">
        <v>157</v>
      </c>
      <c r="N64" s="148">
        <v>2674</v>
      </c>
      <c r="O64" s="148">
        <v>80915</v>
      </c>
      <c r="P64" s="148">
        <v>23457</v>
      </c>
    </row>
    <row r="65" spans="1:16" ht="15" customHeight="1">
      <c r="A65" s="165" t="s">
        <v>230</v>
      </c>
      <c r="B65" s="148">
        <v>2473</v>
      </c>
      <c r="C65" s="148">
        <v>80109</v>
      </c>
      <c r="D65" s="148">
        <v>26751</v>
      </c>
      <c r="E65" s="148">
        <v>547</v>
      </c>
      <c r="F65" s="148">
        <v>11072</v>
      </c>
      <c r="G65" s="148">
        <v>13994</v>
      </c>
      <c r="H65" s="148">
        <v>1303</v>
      </c>
      <c r="I65" s="148">
        <v>1076</v>
      </c>
      <c r="J65" s="148">
        <v>33</v>
      </c>
      <c r="K65" s="148">
        <v>69</v>
      </c>
      <c r="L65" s="148">
        <v>228</v>
      </c>
      <c r="M65" s="148">
        <v>213</v>
      </c>
      <c r="N65" s="148">
        <v>2958</v>
      </c>
      <c r="O65" s="148">
        <v>92117</v>
      </c>
      <c r="P65" s="148">
        <v>24777</v>
      </c>
    </row>
    <row r="66" spans="1:16" ht="15" customHeight="1">
      <c r="A66" s="165" t="s">
        <v>231</v>
      </c>
      <c r="B66" s="148">
        <v>2030</v>
      </c>
      <c r="C66" s="148">
        <v>67957</v>
      </c>
      <c r="D66" s="148">
        <v>28108</v>
      </c>
      <c r="E66" s="148">
        <v>386</v>
      </c>
      <c r="F66" s="148">
        <v>6913</v>
      </c>
      <c r="G66" s="148">
        <v>14895</v>
      </c>
      <c r="H66" s="148">
        <v>970</v>
      </c>
      <c r="I66" s="148">
        <v>622</v>
      </c>
      <c r="J66" s="148">
        <v>39</v>
      </c>
      <c r="K66" s="148">
        <v>57</v>
      </c>
      <c r="L66" s="148">
        <v>233</v>
      </c>
      <c r="M66" s="148">
        <v>242</v>
      </c>
      <c r="N66" s="148">
        <v>2380</v>
      </c>
      <c r="O66" s="148">
        <v>75692</v>
      </c>
      <c r="P66" s="148">
        <v>25326</v>
      </c>
    </row>
    <row r="67" spans="1:16" s="7" customFormat="1" ht="15" customHeight="1">
      <c r="A67" s="165" t="s">
        <v>232</v>
      </c>
      <c r="B67" s="148">
        <v>1919</v>
      </c>
      <c r="C67" s="148">
        <v>64062</v>
      </c>
      <c r="D67" s="148">
        <v>27718</v>
      </c>
      <c r="E67" s="148">
        <v>339</v>
      </c>
      <c r="F67" s="148">
        <v>6368</v>
      </c>
      <c r="G67" s="148">
        <v>15000</v>
      </c>
      <c r="H67" s="148">
        <v>969</v>
      </c>
      <c r="I67" s="148">
        <v>796</v>
      </c>
      <c r="J67" s="148">
        <v>42</v>
      </c>
      <c r="K67" s="148">
        <v>59</v>
      </c>
      <c r="L67" s="148">
        <v>5086</v>
      </c>
      <c r="M67" s="148">
        <v>679</v>
      </c>
      <c r="N67" s="148">
        <v>2197</v>
      </c>
      <c r="O67" s="148">
        <v>76727</v>
      </c>
      <c r="P67" s="148">
        <v>26705</v>
      </c>
    </row>
    <row r="68" spans="1:16" ht="15" customHeight="1">
      <c r="A68" s="165" t="s">
        <v>233</v>
      </c>
      <c r="B68" s="148">
        <v>1689</v>
      </c>
      <c r="C68" s="148">
        <v>63947</v>
      </c>
      <c r="D68" s="148">
        <v>34534</v>
      </c>
      <c r="E68" s="148">
        <v>254</v>
      </c>
      <c r="F68" s="148">
        <v>4310</v>
      </c>
      <c r="G68" s="148">
        <v>15068</v>
      </c>
      <c r="H68" s="148">
        <v>905</v>
      </c>
      <c r="I68" s="148">
        <v>2803</v>
      </c>
      <c r="J68" s="148">
        <v>55</v>
      </c>
      <c r="K68" s="148">
        <v>43</v>
      </c>
      <c r="L68" s="148">
        <v>323</v>
      </c>
      <c r="M68" s="148">
        <v>1887</v>
      </c>
      <c r="N68" s="148">
        <v>1933</v>
      </c>
      <c r="O68" s="148">
        <v>71340</v>
      </c>
      <c r="P68" s="148">
        <v>32267</v>
      </c>
    </row>
    <row r="69" spans="1:16" ht="15" customHeight="1">
      <c r="A69" s="165" t="s">
        <v>234</v>
      </c>
      <c r="B69" s="148">
        <v>2711</v>
      </c>
      <c r="C69" s="148">
        <v>109601</v>
      </c>
      <c r="D69" s="148">
        <v>37186</v>
      </c>
      <c r="E69" s="148">
        <v>388</v>
      </c>
      <c r="F69" s="148">
        <v>8342</v>
      </c>
      <c r="G69" s="148">
        <v>15094</v>
      </c>
      <c r="H69" s="148">
        <v>1519</v>
      </c>
      <c r="I69" s="148">
        <v>2073</v>
      </c>
      <c r="J69" s="148">
        <v>60</v>
      </c>
      <c r="K69" s="148">
        <v>66</v>
      </c>
      <c r="L69" s="148">
        <v>723</v>
      </c>
      <c r="M69" s="148">
        <v>5530</v>
      </c>
      <c r="N69" s="148">
        <v>3115</v>
      </c>
      <c r="O69" s="148">
        <v>120364</v>
      </c>
      <c r="P69" s="148">
        <v>34466</v>
      </c>
    </row>
    <row r="70" spans="1:16" ht="15" customHeight="1">
      <c r="A70" s="166" t="s">
        <v>235</v>
      </c>
      <c r="B70" s="149">
        <v>27287</v>
      </c>
      <c r="C70" s="149">
        <v>865425</v>
      </c>
      <c r="D70" s="149">
        <v>26419</v>
      </c>
      <c r="E70" s="149">
        <v>5317</v>
      </c>
      <c r="F70" s="149">
        <v>95281</v>
      </c>
      <c r="G70" s="149">
        <v>14495</v>
      </c>
      <c r="H70" s="149">
        <v>13524</v>
      </c>
      <c r="I70" s="149">
        <v>17579</v>
      </c>
      <c r="J70" s="149">
        <v>42</v>
      </c>
      <c r="K70" s="149">
        <v>634</v>
      </c>
      <c r="L70" s="149">
        <v>8167</v>
      </c>
      <c r="M70" s="149">
        <v>227</v>
      </c>
      <c r="N70" s="149">
        <v>32107</v>
      </c>
      <c r="O70" s="149">
        <v>983571</v>
      </c>
      <c r="P70" s="149">
        <v>24228</v>
      </c>
    </row>
    <row r="71" spans="1:16" ht="15" customHeight="1">
      <c r="A71" s="165" t="s">
        <v>144</v>
      </c>
      <c r="B71" s="171"/>
      <c r="C71" s="148"/>
      <c r="D71" s="148"/>
      <c r="E71" s="148"/>
      <c r="F71" s="148"/>
      <c r="G71" s="148"/>
      <c r="H71" s="148"/>
      <c r="I71" s="148"/>
      <c r="J71" s="148"/>
      <c r="K71" s="148"/>
      <c r="L71" s="148"/>
      <c r="M71" s="148"/>
      <c r="N71" s="148"/>
      <c r="O71" s="148"/>
      <c r="P71" s="148"/>
    </row>
    <row r="72" spans="1:16" s="10" customFormat="1" ht="15" customHeight="1">
      <c r="A72" s="165" t="s">
        <v>217</v>
      </c>
      <c r="B72" s="148">
        <v>12219</v>
      </c>
      <c r="C72" s="148">
        <v>187077</v>
      </c>
      <c r="D72" s="148">
        <v>11105</v>
      </c>
      <c r="E72" s="148">
        <v>836</v>
      </c>
      <c r="F72" s="148">
        <v>8858</v>
      </c>
      <c r="G72" s="148">
        <v>7900</v>
      </c>
      <c r="H72" s="148">
        <v>6246</v>
      </c>
      <c r="I72" s="148">
        <v>3052</v>
      </c>
      <c r="J72" s="148">
        <v>43</v>
      </c>
      <c r="K72" s="148">
        <v>73</v>
      </c>
      <c r="L72" s="148">
        <v>452</v>
      </c>
      <c r="M72" s="148">
        <v>2475</v>
      </c>
      <c r="N72" s="148">
        <v>13470</v>
      </c>
      <c r="O72" s="148">
        <v>199333</v>
      </c>
      <c r="P72" s="148">
        <v>10532</v>
      </c>
    </row>
    <row r="73" spans="1:16" ht="15" customHeight="1">
      <c r="A73" s="165" t="s">
        <v>218</v>
      </c>
      <c r="B73" s="148">
        <v>10431</v>
      </c>
      <c r="C73" s="148">
        <v>181462</v>
      </c>
      <c r="D73" s="148">
        <v>14200</v>
      </c>
      <c r="E73" s="148">
        <v>776</v>
      </c>
      <c r="F73" s="148">
        <v>7386</v>
      </c>
      <c r="G73" s="148">
        <v>7037</v>
      </c>
      <c r="H73" s="148">
        <v>5396</v>
      </c>
      <c r="I73" s="148">
        <v>2061</v>
      </c>
      <c r="J73" s="148">
        <v>39</v>
      </c>
      <c r="K73" s="148">
        <v>63</v>
      </c>
      <c r="L73" s="148">
        <v>364</v>
      </c>
      <c r="M73" s="148">
        <v>2144</v>
      </c>
      <c r="N73" s="148">
        <v>11299</v>
      </c>
      <c r="O73" s="148">
        <v>191248</v>
      </c>
      <c r="P73" s="148">
        <v>13833</v>
      </c>
    </row>
    <row r="74" spans="1:16" ht="15" customHeight="1">
      <c r="A74" s="165" t="s">
        <v>219</v>
      </c>
      <c r="B74" s="148">
        <v>8429</v>
      </c>
      <c r="C74" s="148">
        <v>209157</v>
      </c>
      <c r="D74" s="148">
        <v>22281</v>
      </c>
      <c r="E74" s="148">
        <v>650</v>
      </c>
      <c r="F74" s="148">
        <v>7816</v>
      </c>
      <c r="G74" s="148">
        <v>9534</v>
      </c>
      <c r="H74" s="148">
        <v>4648</v>
      </c>
      <c r="I74" s="148">
        <v>1892</v>
      </c>
      <c r="J74" s="148">
        <v>46</v>
      </c>
      <c r="K74" s="148">
        <v>55</v>
      </c>
      <c r="L74" s="148">
        <v>396</v>
      </c>
      <c r="M74" s="148">
        <v>3567</v>
      </c>
      <c r="N74" s="148">
        <v>8901</v>
      </c>
      <c r="O74" s="148">
        <v>219098</v>
      </c>
      <c r="P74" s="148">
        <v>22071</v>
      </c>
    </row>
    <row r="75" spans="1:16" ht="15" customHeight="1">
      <c r="A75" s="165" t="s">
        <v>220</v>
      </c>
      <c r="B75" s="148">
        <v>5203</v>
      </c>
      <c r="C75" s="148">
        <v>152923</v>
      </c>
      <c r="D75" s="148">
        <v>27231</v>
      </c>
      <c r="E75" s="148">
        <v>390</v>
      </c>
      <c r="F75" s="148">
        <v>4417</v>
      </c>
      <c r="G75" s="148">
        <v>8150</v>
      </c>
      <c r="H75" s="148">
        <v>2971</v>
      </c>
      <c r="I75" s="148">
        <v>1410</v>
      </c>
      <c r="J75" s="148">
        <v>50</v>
      </c>
      <c r="K75" s="148">
        <v>36</v>
      </c>
      <c r="L75" s="148">
        <v>220</v>
      </c>
      <c r="M75" s="148">
        <v>3684</v>
      </c>
      <c r="N75" s="148">
        <v>5458</v>
      </c>
      <c r="O75" s="148">
        <v>158811</v>
      </c>
      <c r="P75" s="148">
        <v>26785</v>
      </c>
    </row>
    <row r="76" spans="1:16" s="7" customFormat="1" ht="15" customHeight="1">
      <c r="A76" s="165" t="s">
        <v>221</v>
      </c>
      <c r="B76" s="148">
        <v>2892</v>
      </c>
      <c r="C76" s="148">
        <v>94777</v>
      </c>
      <c r="D76" s="148">
        <v>30816</v>
      </c>
      <c r="E76" s="148">
        <v>199</v>
      </c>
      <c r="F76" s="148">
        <v>2244</v>
      </c>
      <c r="G76" s="148">
        <v>6646</v>
      </c>
      <c r="H76" s="148">
        <v>1689</v>
      </c>
      <c r="I76" s="148">
        <v>959</v>
      </c>
      <c r="J76" s="148">
        <v>57</v>
      </c>
      <c r="K76" s="148">
        <v>25</v>
      </c>
      <c r="L76" s="148">
        <v>113</v>
      </c>
      <c r="M76" s="148">
        <v>1958</v>
      </c>
      <c r="N76" s="148">
        <v>3024</v>
      </c>
      <c r="O76" s="148">
        <v>97827</v>
      </c>
      <c r="P76" s="148">
        <v>30402</v>
      </c>
    </row>
    <row r="77" spans="1:16" ht="15" customHeight="1">
      <c r="A77" s="165" t="s">
        <v>222</v>
      </c>
      <c r="B77" s="148">
        <v>1215</v>
      </c>
      <c r="C77" s="148">
        <v>40402</v>
      </c>
      <c r="D77" s="148">
        <v>31606</v>
      </c>
      <c r="E77" s="148">
        <v>104</v>
      </c>
      <c r="F77" s="148">
        <v>1302</v>
      </c>
      <c r="G77" s="148">
        <v>7955</v>
      </c>
      <c r="H77" s="148">
        <v>742</v>
      </c>
      <c r="I77" s="148">
        <v>430</v>
      </c>
      <c r="J77" s="148">
        <v>63</v>
      </c>
      <c r="K77" s="172"/>
      <c r="L77" s="172"/>
      <c r="M77" s="172"/>
      <c r="N77" s="148">
        <v>1286</v>
      </c>
      <c r="O77" s="148">
        <v>42325</v>
      </c>
      <c r="P77" s="148">
        <v>31320</v>
      </c>
    </row>
    <row r="78" spans="1:16" ht="15" customHeight="1">
      <c r="A78" s="165" t="s">
        <v>223</v>
      </c>
      <c r="B78" s="148">
        <v>716</v>
      </c>
      <c r="C78" s="148">
        <v>25582</v>
      </c>
      <c r="D78" s="148">
        <v>32591</v>
      </c>
      <c r="E78" s="148">
        <v>46</v>
      </c>
      <c r="F78" s="148">
        <v>484</v>
      </c>
      <c r="G78" s="148">
        <v>6799</v>
      </c>
      <c r="H78" s="148">
        <v>449</v>
      </c>
      <c r="I78" s="148">
        <v>308</v>
      </c>
      <c r="J78" s="148">
        <v>69</v>
      </c>
      <c r="K78" s="172"/>
      <c r="L78" s="172"/>
      <c r="M78" s="172"/>
      <c r="N78" s="148">
        <v>750</v>
      </c>
      <c r="O78" s="148">
        <v>26403</v>
      </c>
      <c r="P78" s="148">
        <v>32306</v>
      </c>
    </row>
    <row r="79" spans="1:16" ht="15" customHeight="1">
      <c r="A79" s="165" t="s">
        <v>224</v>
      </c>
      <c r="B79" s="148">
        <v>428</v>
      </c>
      <c r="C79" s="148">
        <v>15733</v>
      </c>
      <c r="D79" s="148">
        <v>34522</v>
      </c>
      <c r="E79" s="148">
        <v>32</v>
      </c>
      <c r="F79" s="148">
        <v>719</v>
      </c>
      <c r="G79" s="148">
        <v>16449</v>
      </c>
      <c r="H79" s="148">
        <v>248</v>
      </c>
      <c r="I79" s="148">
        <v>93</v>
      </c>
      <c r="J79" s="148">
        <v>71</v>
      </c>
      <c r="K79" s="172"/>
      <c r="L79" s="172"/>
      <c r="M79" s="172"/>
      <c r="N79" s="148">
        <v>461</v>
      </c>
      <c r="O79" s="148">
        <v>16625</v>
      </c>
      <c r="P79" s="148">
        <v>33542</v>
      </c>
    </row>
    <row r="80" spans="1:16" ht="15" customHeight="1">
      <c r="A80" s="165" t="s">
        <v>225</v>
      </c>
      <c r="B80" s="148">
        <v>380</v>
      </c>
      <c r="C80" s="148">
        <v>15142</v>
      </c>
      <c r="D80" s="148">
        <v>38141</v>
      </c>
      <c r="E80" s="148">
        <v>16</v>
      </c>
      <c r="F80" s="148">
        <v>190</v>
      </c>
      <c r="G80" s="148">
        <v>8338</v>
      </c>
      <c r="H80" s="148">
        <v>208</v>
      </c>
      <c r="I80" s="148">
        <v>249</v>
      </c>
      <c r="J80" s="148">
        <v>83</v>
      </c>
      <c r="K80" s="172"/>
      <c r="L80" s="172"/>
      <c r="M80" s="172"/>
      <c r="N80" s="148">
        <v>392</v>
      </c>
      <c r="O80" s="148">
        <v>15440</v>
      </c>
      <c r="P80" s="148">
        <v>37238</v>
      </c>
    </row>
    <row r="81" spans="1:16" ht="15" customHeight="1">
      <c r="A81" s="165" t="s">
        <v>226</v>
      </c>
      <c r="B81" s="148">
        <v>293</v>
      </c>
      <c r="C81" s="148">
        <v>11300</v>
      </c>
      <c r="D81" s="148">
        <v>36368</v>
      </c>
      <c r="E81" s="148">
        <v>16</v>
      </c>
      <c r="F81" s="148">
        <v>206</v>
      </c>
      <c r="G81" s="148">
        <v>12159</v>
      </c>
      <c r="H81" s="148">
        <v>168</v>
      </c>
      <c r="I81" s="148">
        <v>104</v>
      </c>
      <c r="J81" s="148">
        <v>53</v>
      </c>
      <c r="K81" s="172"/>
      <c r="L81" s="172"/>
      <c r="M81" s="172"/>
      <c r="N81" s="148">
        <v>309</v>
      </c>
      <c r="O81" s="148">
        <v>11776</v>
      </c>
      <c r="P81" s="148">
        <v>36080</v>
      </c>
    </row>
    <row r="82" spans="1:16" ht="15" customHeight="1">
      <c r="A82" s="165" t="s">
        <v>227</v>
      </c>
      <c r="B82" s="148">
        <v>189</v>
      </c>
      <c r="C82" s="148">
        <v>7283</v>
      </c>
      <c r="D82" s="148">
        <v>38173</v>
      </c>
      <c r="E82" s="172"/>
      <c r="F82" s="172"/>
      <c r="G82" s="172"/>
      <c r="H82" s="148">
        <v>113</v>
      </c>
      <c r="I82" s="148">
        <v>513</v>
      </c>
      <c r="J82" s="148">
        <v>71</v>
      </c>
      <c r="K82" s="172"/>
      <c r="L82" s="172"/>
      <c r="M82" s="172"/>
      <c r="N82" s="148">
        <v>196</v>
      </c>
      <c r="O82" s="148">
        <v>7584</v>
      </c>
      <c r="P82" s="148">
        <v>37804</v>
      </c>
    </row>
    <row r="83" spans="1:16" ht="15" customHeight="1">
      <c r="A83" s="165" t="s">
        <v>228</v>
      </c>
      <c r="B83" s="148">
        <v>88</v>
      </c>
      <c r="C83" s="148">
        <v>3627</v>
      </c>
      <c r="D83" s="148">
        <v>31135</v>
      </c>
      <c r="E83" s="172"/>
      <c r="F83" s="172"/>
      <c r="G83" s="172"/>
      <c r="H83" s="148">
        <v>50</v>
      </c>
      <c r="I83" s="148">
        <v>106</v>
      </c>
      <c r="J83" s="148">
        <v>22</v>
      </c>
      <c r="K83" s="172"/>
      <c r="L83" s="172"/>
      <c r="M83" s="172"/>
      <c r="N83" s="148">
        <v>90</v>
      </c>
      <c r="O83" s="148">
        <v>3554</v>
      </c>
      <c r="P83" s="148">
        <v>29710</v>
      </c>
    </row>
    <row r="84" spans="1:16" ht="15" customHeight="1">
      <c r="A84" s="165" t="s">
        <v>229</v>
      </c>
      <c r="B84" s="148">
        <v>21</v>
      </c>
      <c r="C84" s="148">
        <v>875</v>
      </c>
      <c r="D84" s="148">
        <v>53112</v>
      </c>
      <c r="E84" s="172"/>
      <c r="F84" s="172"/>
      <c r="G84" s="172"/>
      <c r="H84" s="148">
        <v>17</v>
      </c>
      <c r="I84" s="148">
        <v>39</v>
      </c>
      <c r="J84" s="148">
        <v>46</v>
      </c>
      <c r="K84" s="172"/>
      <c r="L84" s="172"/>
      <c r="M84" s="172"/>
      <c r="N84" s="148">
        <v>23</v>
      </c>
      <c r="O84" s="148">
        <v>828</v>
      </c>
      <c r="P84" s="148">
        <v>50320</v>
      </c>
    </row>
    <row r="85" spans="1:16" ht="15" customHeight="1">
      <c r="A85" s="165" t="s">
        <v>230</v>
      </c>
      <c r="B85" s="148">
        <v>9</v>
      </c>
      <c r="C85" s="148">
        <v>181</v>
      </c>
      <c r="D85" s="148">
        <v>17966</v>
      </c>
      <c r="E85" s="172"/>
      <c r="F85" s="172"/>
      <c r="G85" s="172"/>
      <c r="H85" s="172"/>
      <c r="I85" s="172"/>
      <c r="J85" s="172"/>
      <c r="K85" s="172"/>
      <c r="L85" s="172"/>
      <c r="M85" s="172"/>
      <c r="N85" s="148">
        <v>11</v>
      </c>
      <c r="O85" s="148">
        <v>193</v>
      </c>
      <c r="P85" s="148">
        <v>14547</v>
      </c>
    </row>
    <row r="86" spans="1:16" s="7" customFormat="1" ht="15" customHeight="1">
      <c r="A86" s="165" t="s">
        <v>231</v>
      </c>
      <c r="B86" s="172"/>
      <c r="C86" s="172"/>
      <c r="D86" s="172"/>
      <c r="E86" s="172"/>
      <c r="F86" s="172"/>
      <c r="G86" s="172"/>
      <c r="H86" s="172"/>
      <c r="I86" s="172"/>
      <c r="J86" s="172"/>
      <c r="K86" s="172"/>
      <c r="L86" s="172"/>
      <c r="M86" s="172"/>
      <c r="N86" s="172"/>
      <c r="O86" s="172"/>
      <c r="P86" s="172"/>
    </row>
    <row r="87" spans="1:16" ht="15" customHeight="1">
      <c r="A87" s="165" t="s">
        <v>232</v>
      </c>
      <c r="B87" s="172"/>
      <c r="C87" s="172"/>
      <c r="D87" s="172"/>
      <c r="E87" s="172"/>
      <c r="F87" s="172"/>
      <c r="G87" s="172"/>
      <c r="H87" s="172"/>
      <c r="I87" s="172"/>
      <c r="J87" s="172"/>
      <c r="K87" s="172"/>
      <c r="L87" s="172"/>
      <c r="M87" s="172"/>
      <c r="N87" s="172"/>
      <c r="O87" s="172"/>
      <c r="P87" s="172"/>
    </row>
    <row r="88" spans="1:16" ht="15" customHeight="1">
      <c r="A88" s="165" t="s">
        <v>233</v>
      </c>
      <c r="B88" s="172"/>
      <c r="C88" s="172"/>
      <c r="D88" s="172"/>
      <c r="E88" s="172"/>
      <c r="F88" s="172"/>
      <c r="G88" s="172"/>
      <c r="H88" s="172"/>
      <c r="I88" s="172"/>
      <c r="J88" s="172"/>
      <c r="K88" s="172"/>
      <c r="L88" s="172"/>
      <c r="M88" s="172"/>
      <c r="N88" s="172"/>
      <c r="O88" s="172"/>
      <c r="P88" s="172"/>
    </row>
    <row r="89" spans="1:16" ht="15" customHeight="1">
      <c r="A89" s="165" t="s">
        <v>234</v>
      </c>
      <c r="B89" s="172"/>
      <c r="C89" s="172"/>
      <c r="D89" s="172"/>
      <c r="E89" s="172"/>
      <c r="F89" s="172"/>
      <c r="G89" s="172"/>
      <c r="H89" s="172"/>
      <c r="I89" s="172"/>
      <c r="J89" s="172"/>
      <c r="K89" s="172"/>
      <c r="L89" s="172"/>
      <c r="M89" s="172"/>
      <c r="N89" s="172"/>
      <c r="O89" s="172"/>
      <c r="P89" s="172"/>
    </row>
    <row r="90" spans="1:16" ht="15" customHeight="1">
      <c r="A90" s="166" t="s">
        <v>235</v>
      </c>
      <c r="B90" s="149">
        <v>42521</v>
      </c>
      <c r="C90" s="149">
        <v>945208</v>
      </c>
      <c r="D90" s="149">
        <v>18324</v>
      </c>
      <c r="E90" s="172"/>
      <c r="F90" s="172"/>
      <c r="G90" s="172"/>
      <c r="H90" s="149">
        <v>22956</v>
      </c>
      <c r="I90" s="149">
        <v>11359</v>
      </c>
      <c r="J90" s="149">
        <v>45</v>
      </c>
      <c r="K90" s="149">
        <v>287</v>
      </c>
      <c r="L90" s="149">
        <v>1804</v>
      </c>
      <c r="M90" s="149">
        <v>2559</v>
      </c>
      <c r="N90" s="149">
        <v>45688</v>
      </c>
      <c r="O90" s="149">
        <v>992047</v>
      </c>
      <c r="P90" s="149">
        <v>18050</v>
      </c>
    </row>
    <row r="91" spans="1:16" ht="15" customHeight="1">
      <c r="A91" s="165" t="s">
        <v>45</v>
      </c>
      <c r="B91" s="148"/>
      <c r="C91" s="148"/>
      <c r="D91" s="148"/>
      <c r="E91" s="148"/>
      <c r="F91" s="148"/>
      <c r="G91" s="148"/>
      <c r="H91" s="148"/>
      <c r="I91" s="148"/>
      <c r="J91" s="148"/>
      <c r="K91" s="148"/>
      <c r="L91" s="148"/>
      <c r="M91" s="148"/>
      <c r="N91" s="148"/>
      <c r="O91" s="148"/>
      <c r="P91" s="148"/>
    </row>
    <row r="92" spans="1:16" ht="15" customHeight="1">
      <c r="A92" s="165" t="s">
        <v>217</v>
      </c>
      <c r="B92" s="148">
        <v>25946</v>
      </c>
      <c r="C92" s="148">
        <v>973192</v>
      </c>
      <c r="D92" s="148">
        <v>22179</v>
      </c>
      <c r="E92" s="148">
        <v>1815</v>
      </c>
      <c r="F92" s="148">
        <v>34159</v>
      </c>
      <c r="G92" s="148">
        <v>8960</v>
      </c>
      <c r="H92" s="148">
        <v>14664</v>
      </c>
      <c r="I92" s="148">
        <v>18279</v>
      </c>
      <c r="J92" s="148">
        <v>62</v>
      </c>
      <c r="K92" s="148">
        <v>364</v>
      </c>
      <c r="L92" s="148">
        <v>4166</v>
      </c>
      <c r="M92" s="148">
        <v>1195</v>
      </c>
      <c r="N92" s="148">
        <v>28201</v>
      </c>
      <c r="O92" s="148">
        <v>1028455</v>
      </c>
      <c r="P92" s="148">
        <v>21027</v>
      </c>
    </row>
    <row r="93" spans="1:16" s="10" customFormat="1" ht="15" customHeight="1">
      <c r="A93" s="165" t="s">
        <v>218</v>
      </c>
      <c r="B93" s="148">
        <v>38456</v>
      </c>
      <c r="C93" s="148">
        <v>1303745</v>
      </c>
      <c r="D93" s="148">
        <v>20912</v>
      </c>
      <c r="E93" s="148">
        <v>3031</v>
      </c>
      <c r="F93" s="148">
        <v>50031</v>
      </c>
      <c r="G93" s="148">
        <v>7682</v>
      </c>
      <c r="H93" s="148">
        <v>21975</v>
      </c>
      <c r="I93" s="148">
        <v>34906</v>
      </c>
      <c r="J93" s="148">
        <v>63</v>
      </c>
      <c r="K93" s="148">
        <v>707</v>
      </c>
      <c r="L93" s="148">
        <v>5339</v>
      </c>
      <c r="M93" s="148">
        <v>1791</v>
      </c>
      <c r="N93" s="148">
        <v>42561</v>
      </c>
      <c r="O93" s="148">
        <v>1392664</v>
      </c>
      <c r="P93" s="148">
        <v>19936</v>
      </c>
    </row>
    <row r="94" spans="1:16" ht="15" customHeight="1">
      <c r="A94" s="165" t="s">
        <v>219</v>
      </c>
      <c r="B94" s="148">
        <v>50537</v>
      </c>
      <c r="C94" s="148">
        <v>1987096</v>
      </c>
      <c r="D94" s="148">
        <v>31200</v>
      </c>
      <c r="E94" s="148">
        <v>4537</v>
      </c>
      <c r="F94" s="148">
        <v>78378</v>
      </c>
      <c r="G94" s="148">
        <v>9297</v>
      </c>
      <c r="H94" s="148">
        <v>30742</v>
      </c>
      <c r="I94" s="148">
        <v>53527</v>
      </c>
      <c r="J94" s="148">
        <v>80</v>
      </c>
      <c r="K94" s="148">
        <v>1048</v>
      </c>
      <c r="L94" s="148">
        <v>9304</v>
      </c>
      <c r="M94" s="148">
        <v>2691</v>
      </c>
      <c r="N94" s="148">
        <v>55538</v>
      </c>
      <c r="O94" s="148">
        <v>2129095</v>
      </c>
      <c r="P94" s="148">
        <v>29679</v>
      </c>
    </row>
    <row r="95" spans="1:16" ht="15" customHeight="1">
      <c r="A95" s="165" t="s">
        <v>220</v>
      </c>
      <c r="B95" s="148">
        <v>55056</v>
      </c>
      <c r="C95" s="148">
        <v>2400875</v>
      </c>
      <c r="D95" s="148">
        <v>37034</v>
      </c>
      <c r="E95" s="148">
        <v>5533</v>
      </c>
      <c r="F95" s="148">
        <v>94177</v>
      </c>
      <c r="G95" s="148">
        <v>9615</v>
      </c>
      <c r="H95" s="148">
        <v>36482</v>
      </c>
      <c r="I95" s="148">
        <v>74845</v>
      </c>
      <c r="J95" s="148">
        <v>104</v>
      </c>
      <c r="K95" s="148">
        <v>1387</v>
      </c>
      <c r="L95" s="148">
        <v>12202</v>
      </c>
      <c r="M95" s="148">
        <v>2416</v>
      </c>
      <c r="N95" s="148">
        <v>61096</v>
      </c>
      <c r="O95" s="148">
        <v>2581438</v>
      </c>
      <c r="P95" s="148">
        <v>35195</v>
      </c>
    </row>
    <row r="96" spans="1:16" ht="15" customHeight="1">
      <c r="A96" s="165" t="s">
        <v>221</v>
      </c>
      <c r="B96" s="148">
        <v>57034</v>
      </c>
      <c r="C96" s="148">
        <v>2676749</v>
      </c>
      <c r="D96" s="148">
        <v>39999</v>
      </c>
      <c r="E96" s="148">
        <v>6053</v>
      </c>
      <c r="F96" s="148">
        <v>111130</v>
      </c>
      <c r="G96" s="148">
        <v>9356</v>
      </c>
      <c r="H96" s="148">
        <v>39728</v>
      </c>
      <c r="I96" s="148">
        <v>89474</v>
      </c>
      <c r="J96" s="148">
        <v>116</v>
      </c>
      <c r="K96" s="148">
        <v>1630</v>
      </c>
      <c r="L96" s="148">
        <v>17021</v>
      </c>
      <c r="M96" s="148">
        <v>2127</v>
      </c>
      <c r="N96" s="148">
        <v>63858</v>
      </c>
      <c r="O96" s="148">
        <v>2894545</v>
      </c>
      <c r="P96" s="148">
        <v>37617</v>
      </c>
    </row>
    <row r="97" spans="1:16" ht="15" customHeight="1">
      <c r="A97" s="165" t="s">
        <v>222</v>
      </c>
      <c r="B97" s="148">
        <v>57820</v>
      </c>
      <c r="C97" s="148">
        <v>2882933</v>
      </c>
      <c r="D97" s="148">
        <v>41976</v>
      </c>
      <c r="E97" s="148">
        <v>6520</v>
      </c>
      <c r="F97" s="148">
        <v>132733</v>
      </c>
      <c r="G97" s="148">
        <v>9951</v>
      </c>
      <c r="H97" s="148">
        <v>41845</v>
      </c>
      <c r="I97" s="148">
        <v>107148</v>
      </c>
      <c r="J97" s="148">
        <v>116</v>
      </c>
      <c r="K97" s="148">
        <v>2054</v>
      </c>
      <c r="L97" s="148">
        <v>18979</v>
      </c>
      <c r="M97" s="148">
        <v>1936</v>
      </c>
      <c r="N97" s="148">
        <v>65278</v>
      </c>
      <c r="O97" s="148">
        <v>3141652</v>
      </c>
      <c r="P97" s="148">
        <v>39359</v>
      </c>
    </row>
    <row r="98" spans="1:16" ht="15" customHeight="1">
      <c r="A98" s="165" t="s">
        <v>223</v>
      </c>
      <c r="B98" s="148">
        <v>57098</v>
      </c>
      <c r="C98" s="148">
        <v>2859213</v>
      </c>
      <c r="D98" s="148">
        <v>42663</v>
      </c>
      <c r="E98" s="148">
        <v>6778</v>
      </c>
      <c r="F98" s="148">
        <v>143367</v>
      </c>
      <c r="G98" s="148">
        <v>10244</v>
      </c>
      <c r="H98" s="148">
        <v>41814</v>
      </c>
      <c r="I98" s="148">
        <v>101489</v>
      </c>
      <c r="J98" s="148">
        <v>101</v>
      </c>
      <c r="K98" s="148">
        <v>2229</v>
      </c>
      <c r="L98" s="148">
        <v>22109</v>
      </c>
      <c r="M98" s="148">
        <v>2092</v>
      </c>
      <c r="N98" s="148">
        <v>65032</v>
      </c>
      <c r="O98" s="148">
        <v>3126217</v>
      </c>
      <c r="P98" s="148">
        <v>39901</v>
      </c>
    </row>
    <row r="99" spans="1:16" ht="15" customHeight="1">
      <c r="A99" s="165" t="s">
        <v>224</v>
      </c>
      <c r="B99" s="148">
        <v>47841</v>
      </c>
      <c r="C99" s="148">
        <v>2411000</v>
      </c>
      <c r="D99" s="148">
        <v>43166</v>
      </c>
      <c r="E99" s="148">
        <v>6076</v>
      </c>
      <c r="F99" s="148">
        <v>123708</v>
      </c>
      <c r="G99" s="148">
        <v>10617</v>
      </c>
      <c r="H99" s="148">
        <v>35871</v>
      </c>
      <c r="I99" s="148">
        <v>94644</v>
      </c>
      <c r="J99" s="148">
        <v>95</v>
      </c>
      <c r="K99" s="148">
        <v>2044</v>
      </c>
      <c r="L99" s="148">
        <v>21218</v>
      </c>
      <c r="M99" s="148">
        <v>2195</v>
      </c>
      <c r="N99" s="148">
        <v>55027</v>
      </c>
      <c r="O99" s="148">
        <v>2649909</v>
      </c>
      <c r="P99" s="148">
        <v>39769</v>
      </c>
    </row>
    <row r="100" spans="1:16" ht="15" customHeight="1">
      <c r="A100" s="165" t="s">
        <v>225</v>
      </c>
      <c r="B100" s="148">
        <v>55071</v>
      </c>
      <c r="C100" s="148">
        <v>2842269</v>
      </c>
      <c r="D100" s="148">
        <v>44250</v>
      </c>
      <c r="E100" s="148">
        <v>6949</v>
      </c>
      <c r="F100" s="148">
        <v>150401</v>
      </c>
      <c r="G100" s="148">
        <v>10229</v>
      </c>
      <c r="H100" s="148">
        <v>41414</v>
      </c>
      <c r="I100" s="148">
        <v>111478</v>
      </c>
      <c r="J100" s="148">
        <v>85</v>
      </c>
      <c r="K100" s="148">
        <v>2457</v>
      </c>
      <c r="L100" s="148">
        <v>23416</v>
      </c>
      <c r="M100" s="148">
        <v>1696</v>
      </c>
      <c r="N100" s="148">
        <v>63237</v>
      </c>
      <c r="O100" s="148">
        <v>3127993</v>
      </c>
      <c r="P100" s="148">
        <v>40533</v>
      </c>
    </row>
    <row r="101" spans="1:16" ht="15" customHeight="1">
      <c r="A101" s="165" t="s">
        <v>226</v>
      </c>
      <c r="B101" s="148">
        <v>59140</v>
      </c>
      <c r="C101" s="148">
        <v>3004562</v>
      </c>
      <c r="D101" s="148">
        <v>43722</v>
      </c>
      <c r="E101" s="148">
        <v>7364</v>
      </c>
      <c r="F101" s="148">
        <v>151478</v>
      </c>
      <c r="G101" s="148">
        <v>10825</v>
      </c>
      <c r="H101" s="148">
        <v>44227</v>
      </c>
      <c r="I101" s="148">
        <v>116362</v>
      </c>
      <c r="J101" s="148">
        <v>70</v>
      </c>
      <c r="K101" s="148">
        <v>2603</v>
      </c>
      <c r="L101" s="148">
        <v>22511</v>
      </c>
      <c r="M101" s="148">
        <v>1585</v>
      </c>
      <c r="N101" s="148">
        <v>67886</v>
      </c>
      <c r="O101" s="148">
        <v>3294222</v>
      </c>
      <c r="P101" s="148">
        <v>40301</v>
      </c>
    </row>
    <row r="102" spans="1:16" ht="15" customHeight="1">
      <c r="A102" s="165" t="s">
        <v>227</v>
      </c>
      <c r="B102" s="148">
        <v>53330</v>
      </c>
      <c r="C102" s="148">
        <v>2739609</v>
      </c>
      <c r="D102" s="148">
        <v>44200</v>
      </c>
      <c r="E102" s="148">
        <v>6828</v>
      </c>
      <c r="F102" s="148">
        <v>137657</v>
      </c>
      <c r="G102" s="148">
        <v>10528</v>
      </c>
      <c r="H102" s="148">
        <v>40422</v>
      </c>
      <c r="I102" s="148">
        <v>103747</v>
      </c>
      <c r="J102" s="148">
        <v>71</v>
      </c>
      <c r="K102" s="148">
        <v>2521</v>
      </c>
      <c r="L102" s="148">
        <v>20816</v>
      </c>
      <c r="M102" s="148">
        <v>1758</v>
      </c>
      <c r="N102" s="148">
        <v>61584</v>
      </c>
      <c r="O102" s="148">
        <v>3002349</v>
      </c>
      <c r="P102" s="148">
        <v>40495</v>
      </c>
    </row>
    <row r="103" spans="1:16" ht="15" customHeight="1">
      <c r="A103" s="165" t="s">
        <v>228</v>
      </c>
      <c r="B103" s="148">
        <v>47734</v>
      </c>
      <c r="C103" s="148">
        <v>2443695</v>
      </c>
      <c r="D103" s="148">
        <v>44214</v>
      </c>
      <c r="E103" s="148">
        <v>6625</v>
      </c>
      <c r="F103" s="148">
        <v>133117</v>
      </c>
      <c r="G103" s="148">
        <v>10584</v>
      </c>
      <c r="H103" s="148">
        <v>36832</v>
      </c>
      <c r="I103" s="148">
        <v>117073</v>
      </c>
      <c r="J103" s="148">
        <v>71</v>
      </c>
      <c r="K103" s="148">
        <v>2405</v>
      </c>
      <c r="L103" s="148">
        <v>22965</v>
      </c>
      <c r="M103" s="148">
        <v>1471</v>
      </c>
      <c r="N103" s="148">
        <v>55717</v>
      </c>
      <c r="O103" s="148">
        <v>2717620</v>
      </c>
      <c r="P103" s="148">
        <v>40268</v>
      </c>
    </row>
    <row r="104" spans="1:16" ht="15" customHeight="1">
      <c r="A104" s="165" t="s">
        <v>229</v>
      </c>
      <c r="B104" s="128">
        <v>42381</v>
      </c>
      <c r="C104" s="128">
        <v>2255498</v>
      </c>
      <c r="D104" s="128">
        <v>45564</v>
      </c>
      <c r="E104" s="128">
        <v>5922</v>
      </c>
      <c r="F104" s="128">
        <v>123722</v>
      </c>
      <c r="G104" s="128">
        <v>11177</v>
      </c>
      <c r="H104" s="128">
        <v>33704</v>
      </c>
      <c r="I104" s="128">
        <v>107572</v>
      </c>
      <c r="J104" s="128">
        <v>84</v>
      </c>
      <c r="K104" s="128">
        <v>2424</v>
      </c>
      <c r="L104" s="128">
        <v>23717</v>
      </c>
      <c r="M104" s="128">
        <v>1645</v>
      </c>
      <c r="N104" s="129">
        <v>49944</v>
      </c>
      <c r="O104" s="129">
        <v>2511715</v>
      </c>
      <c r="P104" s="129">
        <v>41083</v>
      </c>
    </row>
    <row r="105" spans="1:16" s="10" customFormat="1" ht="15" customHeight="1">
      <c r="A105" s="165" t="s">
        <v>230</v>
      </c>
      <c r="B105" s="128">
        <v>36869</v>
      </c>
      <c r="C105" s="128">
        <v>2004124</v>
      </c>
      <c r="D105" s="128">
        <v>46375</v>
      </c>
      <c r="E105" s="128">
        <v>5275</v>
      </c>
      <c r="F105" s="128">
        <v>109072</v>
      </c>
      <c r="G105" s="128">
        <v>11553</v>
      </c>
      <c r="H105" s="128">
        <v>29922</v>
      </c>
      <c r="I105" s="128">
        <v>116583</v>
      </c>
      <c r="J105" s="128">
        <v>100</v>
      </c>
      <c r="K105" s="128">
        <v>2550</v>
      </c>
      <c r="L105" s="128">
        <v>24243</v>
      </c>
      <c r="M105" s="128">
        <v>1434</v>
      </c>
      <c r="N105" s="129">
        <v>43843</v>
      </c>
      <c r="O105" s="129">
        <v>2254533</v>
      </c>
      <c r="P105" s="129">
        <v>41715</v>
      </c>
    </row>
    <row r="106" spans="1:16" ht="15" customHeight="1">
      <c r="A106" s="165" t="s">
        <v>231</v>
      </c>
      <c r="B106" s="103">
        <v>32766</v>
      </c>
      <c r="C106" s="103">
        <v>1796395</v>
      </c>
      <c r="D106" s="103">
        <v>46646</v>
      </c>
      <c r="E106" s="103">
        <v>4525</v>
      </c>
      <c r="F106" s="103">
        <v>100934</v>
      </c>
      <c r="G106" s="103">
        <v>11432</v>
      </c>
      <c r="H106" s="103">
        <v>26273</v>
      </c>
      <c r="I106" s="103">
        <v>106900</v>
      </c>
      <c r="J106" s="103">
        <v>113</v>
      </c>
      <c r="K106" s="103">
        <v>2158</v>
      </c>
      <c r="L106" s="103">
        <v>19837</v>
      </c>
      <c r="M106" s="103">
        <v>1291</v>
      </c>
      <c r="N106" s="103">
        <v>38650</v>
      </c>
      <c r="O106" s="103">
        <v>2022178</v>
      </c>
      <c r="P106" s="103">
        <v>42557</v>
      </c>
    </row>
    <row r="107" spans="1:16" ht="15" customHeight="1">
      <c r="A107" s="165" t="s">
        <v>232</v>
      </c>
      <c r="B107" s="103">
        <v>28486</v>
      </c>
      <c r="C107" s="103">
        <v>1566802</v>
      </c>
      <c r="D107" s="103">
        <v>46667</v>
      </c>
      <c r="E107" s="103">
        <v>4166</v>
      </c>
      <c r="F107" s="103">
        <v>98028</v>
      </c>
      <c r="G107" s="103">
        <v>11626</v>
      </c>
      <c r="H107" s="103">
        <v>23040</v>
      </c>
      <c r="I107" s="103">
        <v>111997</v>
      </c>
      <c r="J107" s="103">
        <v>139</v>
      </c>
      <c r="K107" s="103">
        <v>2006</v>
      </c>
      <c r="L107" s="103">
        <v>22630</v>
      </c>
      <c r="M107" s="103">
        <v>1179</v>
      </c>
      <c r="N107" s="103">
        <v>33785</v>
      </c>
      <c r="O107" s="103">
        <v>1797435</v>
      </c>
      <c r="P107" s="103">
        <v>42764</v>
      </c>
    </row>
    <row r="108" spans="1:16" ht="15" customHeight="1">
      <c r="A108" s="165" t="s">
        <v>233</v>
      </c>
      <c r="B108" s="103">
        <v>24417</v>
      </c>
      <c r="C108" s="103">
        <v>1349352</v>
      </c>
      <c r="D108" s="103">
        <v>46998</v>
      </c>
      <c r="E108" s="103">
        <v>3549</v>
      </c>
      <c r="F108" s="103">
        <v>79222</v>
      </c>
      <c r="G108" s="103">
        <v>11120</v>
      </c>
      <c r="H108" s="103">
        <v>20165</v>
      </c>
      <c r="I108" s="103">
        <v>106222</v>
      </c>
      <c r="J108" s="103">
        <v>150</v>
      </c>
      <c r="K108" s="103">
        <v>1921</v>
      </c>
      <c r="L108" s="103">
        <v>18263</v>
      </c>
      <c r="M108" s="103">
        <v>1125</v>
      </c>
      <c r="N108" s="103">
        <v>29177</v>
      </c>
      <c r="O108" s="103">
        <v>1551707</v>
      </c>
      <c r="P108" s="103">
        <v>42741</v>
      </c>
    </row>
    <row r="109" spans="1:16" ht="15" customHeight="1">
      <c r="A109" s="165" t="s">
        <v>234</v>
      </c>
      <c r="B109" s="103">
        <v>30928</v>
      </c>
      <c r="C109" s="103">
        <v>1699106</v>
      </c>
      <c r="D109" s="103">
        <v>46963</v>
      </c>
      <c r="E109" s="103">
        <v>4380</v>
      </c>
      <c r="F109" s="103">
        <v>96040</v>
      </c>
      <c r="G109" s="103">
        <v>11498</v>
      </c>
      <c r="H109" s="103">
        <v>25443</v>
      </c>
      <c r="I109" s="103">
        <v>136691</v>
      </c>
      <c r="J109" s="103">
        <v>162</v>
      </c>
      <c r="K109" s="103">
        <v>2452</v>
      </c>
      <c r="L109" s="103">
        <v>18441</v>
      </c>
      <c r="M109" s="103">
        <v>958</v>
      </c>
      <c r="N109" s="103">
        <v>36907</v>
      </c>
      <c r="O109" s="103">
        <v>1950192</v>
      </c>
      <c r="P109" s="103">
        <v>43089</v>
      </c>
    </row>
    <row r="110" spans="1:16" ht="15" customHeight="1">
      <c r="A110" s="167" t="s">
        <v>235</v>
      </c>
      <c r="B110" s="139">
        <v>800901</v>
      </c>
      <c r="C110" s="139">
        <v>39193219</v>
      </c>
      <c r="D110" s="139">
        <v>40949</v>
      </c>
      <c r="E110" s="139">
        <v>95935</v>
      </c>
      <c r="F110" s="139">
        <v>1945923</v>
      </c>
      <c r="G110" s="139">
        <v>10343</v>
      </c>
      <c r="H110" s="139">
        <v>584557</v>
      </c>
      <c r="I110" s="139">
        <v>1717699</v>
      </c>
      <c r="J110" s="139">
        <v>92</v>
      </c>
      <c r="K110" s="139">
        <v>34961</v>
      </c>
      <c r="L110" s="139">
        <v>325879</v>
      </c>
      <c r="M110" s="139">
        <v>1629</v>
      </c>
      <c r="N110" s="139">
        <v>917314</v>
      </c>
      <c r="O110" s="139">
        <v>43183165</v>
      </c>
      <c r="P110" s="139">
        <v>37761</v>
      </c>
    </row>
    <row r="111" spans="1:16" ht="15" customHeight="1">
      <c r="A111" s="165"/>
      <c r="B111" s="103"/>
      <c r="C111" s="103"/>
      <c r="D111" s="103"/>
      <c r="E111" s="103"/>
      <c r="F111" s="103"/>
      <c r="G111" s="103"/>
      <c r="H111" s="103"/>
      <c r="I111" s="103"/>
      <c r="J111" s="103"/>
      <c r="K111" s="103"/>
      <c r="L111" s="103"/>
      <c r="M111" s="103"/>
      <c r="N111" s="103"/>
      <c r="O111" s="103"/>
      <c r="P111" s="103"/>
    </row>
    <row r="112" ht="15" customHeight="1">
      <c r="A112" s="165" t="s">
        <v>143</v>
      </c>
    </row>
    <row r="113" ht="15" customHeight="1">
      <c r="A113" s="165" t="s">
        <v>182</v>
      </c>
    </row>
    <row r="114" ht="15" customHeight="1">
      <c r="A114" s="165" t="s">
        <v>178</v>
      </c>
    </row>
    <row r="115" ht="15" customHeight="1">
      <c r="A115" s="165" t="s">
        <v>236</v>
      </c>
    </row>
    <row r="116" ht="15" customHeight="1">
      <c r="A116" s="165" t="s">
        <v>216</v>
      </c>
    </row>
    <row r="117" ht="15" customHeight="1">
      <c r="A117" s="165" t="s">
        <v>125</v>
      </c>
    </row>
    <row r="118" ht="15" customHeight="1">
      <c r="A118" s="165"/>
    </row>
    <row r="119" ht="15" customHeight="1">
      <c r="A119" s="168" t="s">
        <v>204</v>
      </c>
    </row>
  </sheetData>
  <sheetProtection sheet="1"/>
  <mergeCells count="8">
    <mergeCell ref="A1:P1"/>
    <mergeCell ref="A2:P2"/>
    <mergeCell ref="A3:P3"/>
    <mergeCell ref="B8:D8"/>
    <mergeCell ref="E8:G8"/>
    <mergeCell ref="H8:J8"/>
    <mergeCell ref="K8:M8"/>
    <mergeCell ref="N8:P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4"/>
  <rowBreaks count="2" manualBreakCount="2">
    <brk id="50" max="15" man="1"/>
    <brk id="90" max="15" man="1"/>
  </rowBreaks>
  <drawing r:id="rId3"/>
  <legacyDrawing r:id="rId2"/>
</worksheet>
</file>

<file path=xl/worksheets/sheet17.xml><?xml version="1.0" encoding="utf-8"?>
<worksheet xmlns="http://schemas.openxmlformats.org/spreadsheetml/2006/main" xmlns:r="http://schemas.openxmlformats.org/officeDocument/2006/relationships">
  <sheetPr>
    <tabColor theme="0" tint="-0.04997999966144562"/>
  </sheetPr>
  <dimension ref="A1:R27"/>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2016-17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5  "&amp;Contents!C23</f>
        <v>Table 5  Migrants, Employee income, By Visa stream and Occupation of main job</v>
      </c>
    </row>
    <row r="8" spans="2:16" s="15" customFormat="1" ht="22.5" customHeight="1">
      <c r="B8" s="189" t="s">
        <v>1</v>
      </c>
      <c r="C8" s="189"/>
      <c r="D8" s="189"/>
      <c r="E8" s="189" t="s">
        <v>2</v>
      </c>
      <c r="F8" s="189"/>
      <c r="G8" s="189"/>
      <c r="H8" s="189" t="s">
        <v>3</v>
      </c>
      <c r="I8" s="189"/>
      <c r="J8" s="189"/>
      <c r="K8" s="189" t="s">
        <v>144</v>
      </c>
      <c r="L8" s="189"/>
      <c r="M8" s="189"/>
      <c r="N8" s="189" t="s">
        <v>40</v>
      </c>
      <c r="O8" s="189"/>
      <c r="P8" s="189"/>
    </row>
    <row r="9" spans="2:16" s="70" customFormat="1" ht="34.5">
      <c r="B9" s="67" t="s">
        <v>0</v>
      </c>
      <c r="C9" s="67" t="s">
        <v>124</v>
      </c>
      <c r="D9" s="67" t="s">
        <v>102</v>
      </c>
      <c r="E9" s="67" t="s">
        <v>0</v>
      </c>
      <c r="F9" s="67" t="s">
        <v>124</v>
      </c>
      <c r="G9" s="67" t="s">
        <v>102</v>
      </c>
      <c r="H9" s="67" t="s">
        <v>0</v>
      </c>
      <c r="I9" s="67" t="s">
        <v>124</v>
      </c>
      <c r="J9" s="67" t="s">
        <v>102</v>
      </c>
      <c r="K9" s="67" t="s">
        <v>0</v>
      </c>
      <c r="L9" s="67" t="s">
        <v>124</v>
      </c>
      <c r="M9" s="67" t="s">
        <v>102</v>
      </c>
      <c r="N9" s="67" t="s">
        <v>0</v>
      </c>
      <c r="O9" s="67" t="s">
        <v>124</v>
      </c>
      <c r="P9" s="67" t="s">
        <v>102</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149</v>
      </c>
    </row>
    <row r="12" spans="1:18" ht="15" customHeight="1">
      <c r="A12" s="6" t="s">
        <v>9</v>
      </c>
      <c r="B12" s="132">
        <v>136578</v>
      </c>
      <c r="C12" s="132">
        <v>13065539</v>
      </c>
      <c r="D12" s="132">
        <v>69015</v>
      </c>
      <c r="E12" s="132">
        <v>48429</v>
      </c>
      <c r="F12" s="132">
        <v>3582463</v>
      </c>
      <c r="G12" s="132">
        <v>56144</v>
      </c>
      <c r="H12" s="132">
        <v>4601</v>
      </c>
      <c r="I12" s="132">
        <v>221312</v>
      </c>
      <c r="J12" s="132">
        <v>44827</v>
      </c>
      <c r="K12" s="132">
        <v>5829</v>
      </c>
      <c r="L12" s="132">
        <v>193632</v>
      </c>
      <c r="M12" s="132">
        <v>30347</v>
      </c>
      <c r="N12" s="132">
        <v>195539</v>
      </c>
      <c r="O12" s="132">
        <v>17076704</v>
      </c>
      <c r="P12" s="132">
        <v>62644</v>
      </c>
      <c r="Q12" s="90"/>
      <c r="R12" s="90"/>
    </row>
    <row r="13" spans="1:18" ht="15" customHeight="1">
      <c r="A13" s="6" t="s">
        <v>10</v>
      </c>
      <c r="B13" s="132">
        <v>359933</v>
      </c>
      <c r="C13" s="132">
        <v>33767782</v>
      </c>
      <c r="D13" s="132">
        <v>85849</v>
      </c>
      <c r="E13" s="132">
        <v>77117</v>
      </c>
      <c r="F13" s="132">
        <v>5829083</v>
      </c>
      <c r="G13" s="132">
        <v>66859</v>
      </c>
      <c r="H13" s="132">
        <v>7442</v>
      </c>
      <c r="I13" s="132">
        <v>435202</v>
      </c>
      <c r="J13" s="132">
        <v>54235</v>
      </c>
      <c r="K13" s="132">
        <v>10418</v>
      </c>
      <c r="L13" s="132">
        <v>326577</v>
      </c>
      <c r="M13" s="132">
        <v>26440</v>
      </c>
      <c r="N13" s="132">
        <v>455069</v>
      </c>
      <c r="O13" s="132">
        <v>40367630</v>
      </c>
      <c r="P13" s="132">
        <v>80750</v>
      </c>
      <c r="Q13" s="90"/>
      <c r="R13" s="90"/>
    </row>
    <row r="14" spans="1:18" ht="15" customHeight="1">
      <c r="A14" s="6" t="s">
        <v>11</v>
      </c>
      <c r="B14" s="132">
        <v>117685</v>
      </c>
      <c r="C14" s="132">
        <v>7766870</v>
      </c>
      <c r="D14" s="132">
        <v>58613</v>
      </c>
      <c r="E14" s="132">
        <v>37872</v>
      </c>
      <c r="F14" s="132">
        <v>1889107</v>
      </c>
      <c r="G14" s="132">
        <v>45280</v>
      </c>
      <c r="H14" s="132">
        <v>8540</v>
      </c>
      <c r="I14" s="132">
        <v>353316</v>
      </c>
      <c r="J14" s="132">
        <v>39636</v>
      </c>
      <c r="K14" s="132">
        <v>8138</v>
      </c>
      <c r="L14" s="132">
        <v>236704</v>
      </c>
      <c r="M14" s="132">
        <v>26138</v>
      </c>
      <c r="N14" s="132">
        <v>172317</v>
      </c>
      <c r="O14" s="132">
        <v>10250932</v>
      </c>
      <c r="P14" s="132">
        <v>54000</v>
      </c>
      <c r="Q14" s="90"/>
      <c r="R14" s="90"/>
    </row>
    <row r="15" spans="1:18" ht="15" customHeight="1">
      <c r="A15" s="6" t="s">
        <v>12</v>
      </c>
      <c r="B15" s="132">
        <v>91660</v>
      </c>
      <c r="C15" s="132">
        <v>3951966</v>
      </c>
      <c r="D15" s="132">
        <v>39992</v>
      </c>
      <c r="E15" s="132">
        <v>66799</v>
      </c>
      <c r="F15" s="132">
        <v>2391238</v>
      </c>
      <c r="G15" s="132">
        <v>32791</v>
      </c>
      <c r="H15" s="132">
        <v>11052</v>
      </c>
      <c r="I15" s="132">
        <v>460076</v>
      </c>
      <c r="J15" s="132">
        <v>38895</v>
      </c>
      <c r="K15" s="132">
        <v>16340</v>
      </c>
      <c r="L15" s="132">
        <v>432146</v>
      </c>
      <c r="M15" s="132">
        <v>22864</v>
      </c>
      <c r="N15" s="132">
        <v>185953</v>
      </c>
      <c r="O15" s="132">
        <v>7239559</v>
      </c>
      <c r="P15" s="132">
        <v>35360</v>
      </c>
      <c r="Q15" s="90"/>
      <c r="R15" s="90"/>
    </row>
    <row r="16" spans="1:18" ht="15" customHeight="1">
      <c r="A16" s="6" t="s">
        <v>13</v>
      </c>
      <c r="B16" s="132">
        <v>103301</v>
      </c>
      <c r="C16" s="132">
        <v>5842563</v>
      </c>
      <c r="D16" s="132">
        <v>51634</v>
      </c>
      <c r="E16" s="132">
        <v>55351</v>
      </c>
      <c r="F16" s="132">
        <v>2590619</v>
      </c>
      <c r="G16" s="132">
        <v>43546</v>
      </c>
      <c r="H16" s="132">
        <v>3668</v>
      </c>
      <c r="I16" s="132">
        <v>143722</v>
      </c>
      <c r="J16" s="132">
        <v>37579</v>
      </c>
      <c r="K16" s="132">
        <v>5830</v>
      </c>
      <c r="L16" s="132">
        <v>145427</v>
      </c>
      <c r="M16" s="132">
        <v>21028</v>
      </c>
      <c r="N16" s="132">
        <v>168278</v>
      </c>
      <c r="O16" s="132">
        <v>8730058</v>
      </c>
      <c r="P16" s="132">
        <v>47607</v>
      </c>
      <c r="Q16" s="90"/>
      <c r="R16" s="90"/>
    </row>
    <row r="17" spans="1:18" ht="15" customHeight="1">
      <c r="A17" s="6" t="s">
        <v>14</v>
      </c>
      <c r="B17" s="132">
        <v>59404</v>
      </c>
      <c r="C17" s="132">
        <v>2305908</v>
      </c>
      <c r="D17" s="132">
        <v>30936</v>
      </c>
      <c r="E17" s="132">
        <v>34054</v>
      </c>
      <c r="F17" s="132">
        <v>1229264</v>
      </c>
      <c r="G17" s="132">
        <v>30286</v>
      </c>
      <c r="H17" s="132">
        <v>4439</v>
      </c>
      <c r="I17" s="132">
        <v>123251</v>
      </c>
      <c r="J17" s="132">
        <v>22934</v>
      </c>
      <c r="K17" s="132">
        <v>11238</v>
      </c>
      <c r="L17" s="132">
        <v>268263</v>
      </c>
      <c r="M17" s="132">
        <v>21685</v>
      </c>
      <c r="N17" s="132">
        <v>109200</v>
      </c>
      <c r="O17" s="132">
        <v>3928214</v>
      </c>
      <c r="P17" s="132">
        <v>28910</v>
      </c>
      <c r="Q17" s="90"/>
      <c r="R17" s="90"/>
    </row>
    <row r="18" spans="1:18" ht="15" customHeight="1">
      <c r="A18" s="6" t="s">
        <v>15</v>
      </c>
      <c r="B18" s="132">
        <v>28413</v>
      </c>
      <c r="C18" s="132">
        <v>1599288</v>
      </c>
      <c r="D18" s="132">
        <v>52289</v>
      </c>
      <c r="E18" s="132">
        <v>18717</v>
      </c>
      <c r="F18" s="132">
        <v>948236</v>
      </c>
      <c r="G18" s="132">
        <v>47754</v>
      </c>
      <c r="H18" s="132">
        <v>5649</v>
      </c>
      <c r="I18" s="132">
        <v>246130</v>
      </c>
      <c r="J18" s="132">
        <v>42948</v>
      </c>
      <c r="K18" s="132">
        <v>5273</v>
      </c>
      <c r="L18" s="132">
        <v>135298</v>
      </c>
      <c r="M18" s="132">
        <v>22421</v>
      </c>
      <c r="N18" s="132">
        <v>58100</v>
      </c>
      <c r="O18" s="132">
        <v>2932508</v>
      </c>
      <c r="P18" s="132">
        <v>46980</v>
      </c>
      <c r="Q18" s="90"/>
      <c r="R18" s="90"/>
    </row>
    <row r="19" spans="1:18" ht="15" customHeight="1">
      <c r="A19" s="6" t="s">
        <v>16</v>
      </c>
      <c r="B19" s="132">
        <v>64564</v>
      </c>
      <c r="C19" s="132">
        <v>2475290</v>
      </c>
      <c r="D19" s="132">
        <v>35679</v>
      </c>
      <c r="E19" s="132">
        <v>63778</v>
      </c>
      <c r="F19" s="132">
        <v>2227013</v>
      </c>
      <c r="G19" s="132">
        <v>32338</v>
      </c>
      <c r="H19" s="132">
        <v>21534</v>
      </c>
      <c r="I19" s="132">
        <v>705939</v>
      </c>
      <c r="J19" s="132">
        <v>31866</v>
      </c>
      <c r="K19" s="132">
        <v>23351</v>
      </c>
      <c r="L19" s="132">
        <v>563307</v>
      </c>
      <c r="M19" s="132">
        <v>21502</v>
      </c>
      <c r="N19" s="132">
        <v>173323</v>
      </c>
      <c r="O19" s="132">
        <v>5976526</v>
      </c>
      <c r="P19" s="132">
        <v>31290</v>
      </c>
      <c r="Q19" s="90"/>
      <c r="R19" s="90"/>
    </row>
    <row r="20" spans="1:18" s="15" customFormat="1" ht="15" customHeight="1">
      <c r="A20" s="39" t="s">
        <v>113</v>
      </c>
      <c r="B20" s="144">
        <v>1036487</v>
      </c>
      <c r="C20" s="144">
        <v>74544028</v>
      </c>
      <c r="D20" s="144">
        <v>59304</v>
      </c>
      <c r="E20" s="144">
        <v>445781</v>
      </c>
      <c r="F20" s="144">
        <v>22028690</v>
      </c>
      <c r="G20" s="144">
        <v>40747</v>
      </c>
      <c r="H20" s="144">
        <v>79213</v>
      </c>
      <c r="I20" s="144">
        <v>2886402</v>
      </c>
      <c r="J20" s="144">
        <v>32792</v>
      </c>
      <c r="K20" s="144">
        <v>99988</v>
      </c>
      <c r="L20" s="144">
        <v>2441141</v>
      </c>
      <c r="M20" s="144">
        <v>20597</v>
      </c>
      <c r="N20" s="144">
        <v>1662360</v>
      </c>
      <c r="O20" s="144">
        <v>101958763</v>
      </c>
      <c r="P20" s="144">
        <v>49438</v>
      </c>
      <c r="Q20" s="104"/>
      <c r="R20" s="104"/>
    </row>
    <row r="22" ht="15" customHeight="1">
      <c r="A22" s="5" t="s">
        <v>167</v>
      </c>
    </row>
    <row r="23" ht="15" customHeight="1">
      <c r="A23" s="37" t="s">
        <v>169</v>
      </c>
    </row>
    <row r="24" ht="15" customHeight="1">
      <c r="A24" s="5" t="s">
        <v>216</v>
      </c>
    </row>
    <row r="25" ht="15" customHeight="1">
      <c r="A25" s="12" t="s">
        <v>125</v>
      </c>
    </row>
    <row r="27" spans="1:2" ht="15" customHeight="1">
      <c r="A27" s="111" t="s">
        <v>204</v>
      </c>
      <c r="B27" s="111"/>
    </row>
  </sheetData>
  <sheetProtection sheet="1"/>
  <mergeCells count="8">
    <mergeCell ref="A1:P1"/>
    <mergeCell ref="A2:P2"/>
    <mergeCell ref="A3:P3"/>
    <mergeCell ref="B8:D8"/>
    <mergeCell ref="E8:G8"/>
    <mergeCell ref="H8:J8"/>
    <mergeCell ref="K8:M8"/>
    <mergeCell ref="N8:P8"/>
  </mergeCells>
  <conditionalFormatting sqref="B12:P20">
    <cfRule type="cellIs" priority="1" dxfId="1" operator="lessThan">
      <formula>20</formula>
    </cfRule>
  </conditionalFormatting>
  <hyperlinks>
    <hyperlink ref="A27" r:id="rId1" display="© Commonwealth of Australia 2006"/>
  </hyperlinks>
  <printOptions/>
  <pageMargins left="0.7" right="0.7" top="0.75" bottom="0.75" header="0.3" footer="0.3"/>
  <pageSetup horizontalDpi="600" verticalDpi="600" orientation="landscape" paperSize="9" scale="51" r:id="rId3"/>
  <drawing r:id="rId2"/>
</worksheet>
</file>

<file path=xl/worksheets/sheet18.xml><?xml version="1.0" encoding="utf-8"?>
<worksheet xmlns="http://schemas.openxmlformats.org/spreadsheetml/2006/main" xmlns:r="http://schemas.openxmlformats.org/officeDocument/2006/relationships">
  <sheetPr>
    <tabColor theme="0" tint="-0.04997999966144562"/>
    <pageSetUpPr fitToPage="1"/>
  </sheetPr>
  <dimension ref="A1:P38"/>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2016-17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6  "&amp;Contents!C24</f>
        <v>Table 6  Migrants, Business income, By Visa stream and Industry of own unincorporated business</v>
      </c>
    </row>
    <row r="8" spans="2:16" s="15" customFormat="1" ht="22.5" customHeight="1">
      <c r="B8" s="189" t="s">
        <v>1</v>
      </c>
      <c r="C8" s="189"/>
      <c r="D8" s="189"/>
      <c r="E8" s="189" t="s">
        <v>2</v>
      </c>
      <c r="F8" s="189"/>
      <c r="G8" s="189"/>
      <c r="H8" s="189" t="s">
        <v>3</v>
      </c>
      <c r="I8" s="189"/>
      <c r="J8" s="189"/>
      <c r="K8" s="189" t="s">
        <v>144</v>
      </c>
      <c r="L8" s="189"/>
      <c r="M8" s="189"/>
      <c r="N8" s="189" t="s">
        <v>40</v>
      </c>
      <c r="O8" s="189"/>
      <c r="P8" s="189"/>
    </row>
    <row r="9" spans="2:16" s="70" customFormat="1" ht="45">
      <c r="B9" s="67" t="s">
        <v>0</v>
      </c>
      <c r="C9" s="67" t="s">
        <v>147</v>
      </c>
      <c r="D9" s="67" t="s">
        <v>237</v>
      </c>
      <c r="E9" s="67" t="s">
        <v>0</v>
      </c>
      <c r="F9" s="67" t="s">
        <v>147</v>
      </c>
      <c r="G9" s="67" t="s">
        <v>237</v>
      </c>
      <c r="H9" s="67" t="s">
        <v>0</v>
      </c>
      <c r="I9" s="67" t="s">
        <v>147</v>
      </c>
      <c r="J9" s="67" t="s">
        <v>237</v>
      </c>
      <c r="K9" s="67" t="s">
        <v>0</v>
      </c>
      <c r="L9" s="67" t="s">
        <v>147</v>
      </c>
      <c r="M9" s="67" t="s">
        <v>237</v>
      </c>
      <c r="N9" s="67" t="s">
        <v>0</v>
      </c>
      <c r="O9" s="67" t="s">
        <v>147</v>
      </c>
      <c r="P9" s="67" t="s">
        <v>237</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112</v>
      </c>
    </row>
    <row r="12" spans="1:16" ht="15" customHeight="1">
      <c r="A12" s="6" t="s">
        <v>17</v>
      </c>
      <c r="B12" s="131">
        <v>1026</v>
      </c>
      <c r="C12" s="131">
        <v>10232</v>
      </c>
      <c r="D12" s="131">
        <v>5807</v>
      </c>
      <c r="E12" s="131">
        <v>866</v>
      </c>
      <c r="F12" s="131">
        <v>18384</v>
      </c>
      <c r="G12" s="131">
        <v>14719</v>
      </c>
      <c r="H12" s="131">
        <v>213</v>
      </c>
      <c r="I12" s="131">
        <v>5477</v>
      </c>
      <c r="J12" s="131">
        <v>20926</v>
      </c>
      <c r="K12" s="131">
        <v>52</v>
      </c>
      <c r="L12" s="131">
        <v>1097</v>
      </c>
      <c r="M12" s="131">
        <v>20189</v>
      </c>
      <c r="N12" s="131">
        <v>2157</v>
      </c>
      <c r="O12" s="131">
        <v>34383</v>
      </c>
      <c r="P12" s="131">
        <v>12720</v>
      </c>
    </row>
    <row r="13" spans="1:16" ht="15" customHeight="1">
      <c r="A13" s="6" t="s">
        <v>18</v>
      </c>
      <c r="B13" s="131">
        <v>102</v>
      </c>
      <c r="C13" s="131">
        <v>4508</v>
      </c>
      <c r="D13" s="131">
        <v>19538</v>
      </c>
      <c r="E13" s="131">
        <v>38</v>
      </c>
      <c r="F13" s="131">
        <v>1221</v>
      </c>
      <c r="G13" s="131">
        <v>16849</v>
      </c>
      <c r="H13" s="172"/>
      <c r="I13" s="172"/>
      <c r="J13" s="172"/>
      <c r="K13" s="172"/>
      <c r="L13" s="172"/>
      <c r="M13" s="172"/>
      <c r="N13" s="131">
        <v>144</v>
      </c>
      <c r="O13" s="131">
        <v>5799</v>
      </c>
      <c r="P13" s="131">
        <v>19050</v>
      </c>
    </row>
    <row r="14" spans="1:16" ht="15" customHeight="1">
      <c r="A14" s="6" t="s">
        <v>19</v>
      </c>
      <c r="B14" s="131">
        <v>2622</v>
      </c>
      <c r="C14" s="131">
        <v>38058</v>
      </c>
      <c r="D14" s="131">
        <v>6744</v>
      </c>
      <c r="E14" s="131">
        <v>1891</v>
      </c>
      <c r="F14" s="131">
        <v>31366</v>
      </c>
      <c r="G14" s="131">
        <v>12830</v>
      </c>
      <c r="H14" s="131">
        <v>355</v>
      </c>
      <c r="I14" s="131">
        <v>6423</v>
      </c>
      <c r="J14" s="131">
        <v>14738</v>
      </c>
      <c r="K14" s="131">
        <v>140</v>
      </c>
      <c r="L14" s="131">
        <v>1999</v>
      </c>
      <c r="M14" s="131">
        <v>11884</v>
      </c>
      <c r="N14" s="131">
        <v>5014</v>
      </c>
      <c r="O14" s="131">
        <v>77758</v>
      </c>
      <c r="P14" s="131">
        <v>9867</v>
      </c>
    </row>
    <row r="15" spans="1:16" ht="15" customHeight="1">
      <c r="A15" s="6" t="s">
        <v>20</v>
      </c>
      <c r="B15" s="131">
        <v>155</v>
      </c>
      <c r="C15" s="131">
        <v>2884</v>
      </c>
      <c r="D15" s="131">
        <v>11079</v>
      </c>
      <c r="E15" s="131">
        <v>97</v>
      </c>
      <c r="F15" s="131">
        <v>1944</v>
      </c>
      <c r="G15" s="131">
        <v>15874</v>
      </c>
      <c r="H15" s="131">
        <v>43</v>
      </c>
      <c r="I15" s="131">
        <v>718</v>
      </c>
      <c r="J15" s="131">
        <v>18677</v>
      </c>
      <c r="K15" s="131">
        <v>31</v>
      </c>
      <c r="L15" s="131">
        <v>403</v>
      </c>
      <c r="M15" s="131">
        <v>15872</v>
      </c>
      <c r="N15" s="131">
        <v>324</v>
      </c>
      <c r="O15" s="131">
        <v>5777</v>
      </c>
      <c r="P15" s="131">
        <v>13674</v>
      </c>
    </row>
    <row r="16" spans="1:16" ht="15" customHeight="1">
      <c r="A16" s="6" t="s">
        <v>21</v>
      </c>
      <c r="B16" s="131">
        <v>13275</v>
      </c>
      <c r="C16" s="131">
        <v>377272</v>
      </c>
      <c r="D16" s="131">
        <v>23435</v>
      </c>
      <c r="E16" s="131">
        <v>12011</v>
      </c>
      <c r="F16" s="131">
        <v>330213</v>
      </c>
      <c r="G16" s="131">
        <v>23200</v>
      </c>
      <c r="H16" s="131">
        <v>7196</v>
      </c>
      <c r="I16" s="131">
        <v>200083</v>
      </c>
      <c r="J16" s="131">
        <v>25956</v>
      </c>
      <c r="K16" s="131">
        <v>961</v>
      </c>
      <c r="L16" s="131">
        <v>18904</v>
      </c>
      <c r="M16" s="131">
        <v>18893</v>
      </c>
      <c r="N16" s="131">
        <v>33478</v>
      </c>
      <c r="O16" s="131">
        <v>927505</v>
      </c>
      <c r="P16" s="131">
        <v>23744</v>
      </c>
    </row>
    <row r="17" spans="1:16" ht="15" customHeight="1">
      <c r="A17" s="6" t="s">
        <v>22</v>
      </c>
      <c r="B17" s="131">
        <v>1740</v>
      </c>
      <c r="C17" s="131">
        <v>21444</v>
      </c>
      <c r="D17" s="131">
        <v>5148</v>
      </c>
      <c r="E17" s="131">
        <v>914</v>
      </c>
      <c r="F17" s="131">
        <v>13123</v>
      </c>
      <c r="G17" s="131">
        <v>9473</v>
      </c>
      <c r="H17" s="131">
        <v>163</v>
      </c>
      <c r="I17" s="131">
        <v>1002</v>
      </c>
      <c r="J17" s="131">
        <v>12868</v>
      </c>
      <c r="K17" s="131">
        <v>92</v>
      </c>
      <c r="L17" s="131">
        <v>1129</v>
      </c>
      <c r="M17" s="131">
        <v>12404</v>
      </c>
      <c r="N17" s="131">
        <v>2912</v>
      </c>
      <c r="O17" s="131">
        <v>36431</v>
      </c>
      <c r="P17" s="131">
        <v>6994</v>
      </c>
    </row>
    <row r="18" spans="1:16" ht="15" customHeight="1">
      <c r="A18" s="6" t="s">
        <v>23</v>
      </c>
      <c r="B18" s="131">
        <v>6220</v>
      </c>
      <c r="C18" s="131">
        <v>65704</v>
      </c>
      <c r="D18" s="131">
        <v>3213</v>
      </c>
      <c r="E18" s="131">
        <v>3798</v>
      </c>
      <c r="F18" s="131">
        <v>46279</v>
      </c>
      <c r="G18" s="131">
        <v>7241</v>
      </c>
      <c r="H18" s="131">
        <v>535</v>
      </c>
      <c r="I18" s="131">
        <v>9932</v>
      </c>
      <c r="J18" s="131">
        <v>14076</v>
      </c>
      <c r="K18" s="131">
        <v>346</v>
      </c>
      <c r="L18" s="131">
        <v>4648</v>
      </c>
      <c r="M18" s="131">
        <v>9110</v>
      </c>
      <c r="N18" s="131">
        <v>10899</v>
      </c>
      <c r="O18" s="131">
        <v>127076</v>
      </c>
      <c r="P18" s="131">
        <v>5157</v>
      </c>
    </row>
    <row r="19" spans="1:16" ht="15" customHeight="1">
      <c r="A19" s="6" t="s">
        <v>24</v>
      </c>
      <c r="B19" s="131">
        <v>2703</v>
      </c>
      <c r="C19" s="131">
        <v>32234</v>
      </c>
      <c r="D19" s="131">
        <v>7500</v>
      </c>
      <c r="E19" s="131">
        <v>1988</v>
      </c>
      <c r="F19" s="131">
        <v>31734</v>
      </c>
      <c r="G19" s="131">
        <v>11675</v>
      </c>
      <c r="H19" s="131">
        <v>271</v>
      </c>
      <c r="I19" s="131">
        <v>3553</v>
      </c>
      <c r="J19" s="131">
        <v>14634</v>
      </c>
      <c r="K19" s="131">
        <v>158</v>
      </c>
      <c r="L19" s="131">
        <v>1991</v>
      </c>
      <c r="M19" s="131">
        <v>10656</v>
      </c>
      <c r="N19" s="131">
        <v>5128</v>
      </c>
      <c r="O19" s="131">
        <v>69981</v>
      </c>
      <c r="P19" s="131">
        <v>9674</v>
      </c>
    </row>
    <row r="20" spans="1:16" ht="15" customHeight="1">
      <c r="A20" s="6" t="s">
        <v>25</v>
      </c>
      <c r="B20" s="131">
        <v>32389</v>
      </c>
      <c r="C20" s="131">
        <v>366947</v>
      </c>
      <c r="D20" s="131">
        <v>6749</v>
      </c>
      <c r="E20" s="131">
        <v>8327</v>
      </c>
      <c r="F20" s="131">
        <v>108701</v>
      </c>
      <c r="G20" s="131">
        <v>8631</v>
      </c>
      <c r="H20" s="131">
        <v>4604</v>
      </c>
      <c r="I20" s="131">
        <v>54086</v>
      </c>
      <c r="J20" s="131">
        <v>8241</v>
      </c>
      <c r="K20" s="131">
        <v>4921</v>
      </c>
      <c r="L20" s="131">
        <v>56784</v>
      </c>
      <c r="M20" s="131">
        <v>8439</v>
      </c>
      <c r="N20" s="131">
        <v>50261</v>
      </c>
      <c r="O20" s="131">
        <v>586612</v>
      </c>
      <c r="P20" s="131">
        <v>7439</v>
      </c>
    </row>
    <row r="21" spans="1:16" ht="15" customHeight="1">
      <c r="A21" s="6" t="s">
        <v>26</v>
      </c>
      <c r="B21" s="131">
        <v>1752</v>
      </c>
      <c r="C21" s="131">
        <v>32389</v>
      </c>
      <c r="D21" s="131">
        <v>4869</v>
      </c>
      <c r="E21" s="131">
        <v>885</v>
      </c>
      <c r="F21" s="131">
        <v>13453</v>
      </c>
      <c r="G21" s="131">
        <v>5845</v>
      </c>
      <c r="H21" s="131">
        <v>75</v>
      </c>
      <c r="I21" s="131">
        <v>585</v>
      </c>
      <c r="J21" s="131">
        <v>2911</v>
      </c>
      <c r="K21" s="131">
        <v>108</v>
      </c>
      <c r="L21" s="131">
        <v>1187</v>
      </c>
      <c r="M21" s="131">
        <v>6273</v>
      </c>
      <c r="N21" s="131">
        <v>2819</v>
      </c>
      <c r="O21" s="131">
        <v>47539</v>
      </c>
      <c r="P21" s="131">
        <v>5150</v>
      </c>
    </row>
    <row r="22" spans="1:16" ht="15" customHeight="1">
      <c r="A22" s="6" t="s">
        <v>27</v>
      </c>
      <c r="B22" s="131">
        <v>2924</v>
      </c>
      <c r="C22" s="131">
        <v>14709</v>
      </c>
      <c r="D22" s="131">
        <v>1987</v>
      </c>
      <c r="E22" s="131">
        <v>900</v>
      </c>
      <c r="F22" s="131">
        <v>10604</v>
      </c>
      <c r="G22" s="131">
        <v>6009</v>
      </c>
      <c r="H22" s="131">
        <v>82</v>
      </c>
      <c r="I22" s="131">
        <v>745</v>
      </c>
      <c r="J22" s="131">
        <v>7130</v>
      </c>
      <c r="K22" s="131">
        <v>84</v>
      </c>
      <c r="L22" s="131">
        <v>731</v>
      </c>
      <c r="M22" s="131">
        <v>6147</v>
      </c>
      <c r="N22" s="131">
        <v>4003</v>
      </c>
      <c r="O22" s="131">
        <v>27066</v>
      </c>
      <c r="P22" s="131">
        <v>2867</v>
      </c>
    </row>
    <row r="23" spans="1:16" ht="15" customHeight="1">
      <c r="A23" s="6" t="s">
        <v>28</v>
      </c>
      <c r="B23" s="131">
        <v>2735</v>
      </c>
      <c r="C23" s="131">
        <v>42188</v>
      </c>
      <c r="D23" s="131">
        <v>9004</v>
      </c>
      <c r="E23" s="131">
        <v>1327</v>
      </c>
      <c r="F23" s="131">
        <v>23660</v>
      </c>
      <c r="G23" s="131">
        <v>12554</v>
      </c>
      <c r="H23" s="131">
        <v>86</v>
      </c>
      <c r="I23" s="131">
        <v>1260</v>
      </c>
      <c r="J23" s="131">
        <v>8711</v>
      </c>
      <c r="K23" s="131">
        <v>179</v>
      </c>
      <c r="L23" s="131">
        <v>2274</v>
      </c>
      <c r="M23" s="131">
        <v>10499</v>
      </c>
      <c r="N23" s="131">
        <v>4328</v>
      </c>
      <c r="O23" s="131">
        <v>68956</v>
      </c>
      <c r="P23" s="131">
        <v>10032</v>
      </c>
    </row>
    <row r="24" spans="1:16" ht="15" customHeight="1">
      <c r="A24" s="6" t="s">
        <v>29</v>
      </c>
      <c r="B24" s="131">
        <v>24622</v>
      </c>
      <c r="C24" s="131">
        <v>522106</v>
      </c>
      <c r="D24" s="131">
        <v>7673</v>
      </c>
      <c r="E24" s="131">
        <v>9276</v>
      </c>
      <c r="F24" s="131">
        <v>192287</v>
      </c>
      <c r="G24" s="131">
        <v>9322</v>
      </c>
      <c r="H24" s="131">
        <v>897</v>
      </c>
      <c r="I24" s="131">
        <v>13239</v>
      </c>
      <c r="J24" s="131">
        <v>8066</v>
      </c>
      <c r="K24" s="131">
        <v>1198</v>
      </c>
      <c r="L24" s="131">
        <v>12441</v>
      </c>
      <c r="M24" s="131">
        <v>6634</v>
      </c>
      <c r="N24" s="131">
        <v>35998</v>
      </c>
      <c r="O24" s="131">
        <v>739872</v>
      </c>
      <c r="P24" s="131">
        <v>8017</v>
      </c>
    </row>
    <row r="25" spans="1:16" ht="15" customHeight="1">
      <c r="A25" s="6" t="s">
        <v>30</v>
      </c>
      <c r="B25" s="131">
        <v>15521</v>
      </c>
      <c r="C25" s="131">
        <v>244824</v>
      </c>
      <c r="D25" s="131">
        <v>10617</v>
      </c>
      <c r="E25" s="131">
        <v>9646</v>
      </c>
      <c r="F25" s="131">
        <v>161767</v>
      </c>
      <c r="G25" s="131">
        <v>13189</v>
      </c>
      <c r="H25" s="131">
        <v>1800</v>
      </c>
      <c r="I25" s="131">
        <v>28909</v>
      </c>
      <c r="J25" s="131">
        <v>13479</v>
      </c>
      <c r="K25" s="131">
        <v>4829</v>
      </c>
      <c r="L25" s="131">
        <v>60380</v>
      </c>
      <c r="M25" s="131">
        <v>10187</v>
      </c>
      <c r="N25" s="131">
        <v>31805</v>
      </c>
      <c r="O25" s="131">
        <v>496170</v>
      </c>
      <c r="P25" s="131">
        <v>11440</v>
      </c>
    </row>
    <row r="26" spans="1:16" ht="15" customHeight="1">
      <c r="A26" s="6" t="s">
        <v>31</v>
      </c>
      <c r="B26" s="131">
        <v>911</v>
      </c>
      <c r="C26" s="131">
        <v>14617</v>
      </c>
      <c r="D26" s="131">
        <v>11229</v>
      </c>
      <c r="E26" s="131">
        <v>324</v>
      </c>
      <c r="F26" s="131">
        <v>5956</v>
      </c>
      <c r="G26" s="131">
        <v>13513</v>
      </c>
      <c r="H26" s="131">
        <v>145</v>
      </c>
      <c r="I26" s="131">
        <v>2143</v>
      </c>
      <c r="J26" s="131">
        <v>11244</v>
      </c>
      <c r="K26" s="131">
        <v>217</v>
      </c>
      <c r="L26" s="131">
        <v>3085</v>
      </c>
      <c r="M26" s="131">
        <v>11475</v>
      </c>
      <c r="N26" s="131">
        <v>1600</v>
      </c>
      <c r="O26" s="131">
        <v>26096</v>
      </c>
      <c r="P26" s="131">
        <v>11581</v>
      </c>
    </row>
    <row r="27" spans="1:16" ht="15" customHeight="1">
      <c r="A27" s="6" t="s">
        <v>32</v>
      </c>
      <c r="B27" s="131">
        <v>5204</v>
      </c>
      <c r="C27" s="131">
        <v>65928</v>
      </c>
      <c r="D27" s="131">
        <v>6236</v>
      </c>
      <c r="E27" s="131">
        <v>2710</v>
      </c>
      <c r="F27" s="131">
        <v>35667</v>
      </c>
      <c r="G27" s="131">
        <v>7461</v>
      </c>
      <c r="H27" s="131">
        <v>280</v>
      </c>
      <c r="I27" s="131">
        <v>3129</v>
      </c>
      <c r="J27" s="131">
        <v>7584</v>
      </c>
      <c r="K27" s="131">
        <v>239</v>
      </c>
      <c r="L27" s="131">
        <v>2465</v>
      </c>
      <c r="M27" s="131">
        <v>6615</v>
      </c>
      <c r="N27" s="131">
        <v>8440</v>
      </c>
      <c r="O27" s="131">
        <v>107566</v>
      </c>
      <c r="P27" s="131">
        <v>6766</v>
      </c>
    </row>
    <row r="28" spans="1:16" ht="15" customHeight="1">
      <c r="A28" s="6" t="s">
        <v>33</v>
      </c>
      <c r="B28" s="131">
        <v>16487</v>
      </c>
      <c r="C28" s="131">
        <v>1558700</v>
      </c>
      <c r="D28" s="131">
        <v>35171</v>
      </c>
      <c r="E28" s="131">
        <v>8687</v>
      </c>
      <c r="F28" s="131">
        <v>361698</v>
      </c>
      <c r="G28" s="131">
        <v>18140</v>
      </c>
      <c r="H28" s="131">
        <v>4406</v>
      </c>
      <c r="I28" s="131">
        <v>90845</v>
      </c>
      <c r="J28" s="131">
        <v>15792</v>
      </c>
      <c r="K28" s="131">
        <v>308</v>
      </c>
      <c r="L28" s="131">
        <v>5678</v>
      </c>
      <c r="M28" s="131">
        <v>9245</v>
      </c>
      <c r="N28" s="131">
        <v>29897</v>
      </c>
      <c r="O28" s="131">
        <v>2018317</v>
      </c>
      <c r="P28" s="131">
        <v>21689</v>
      </c>
    </row>
    <row r="29" spans="1:16" ht="15" customHeight="1">
      <c r="A29" s="6" t="s">
        <v>34</v>
      </c>
      <c r="B29" s="131">
        <v>2292</v>
      </c>
      <c r="C29" s="131">
        <v>29613</v>
      </c>
      <c r="D29" s="131">
        <v>3599</v>
      </c>
      <c r="E29" s="131">
        <v>2224</v>
      </c>
      <c r="F29" s="131">
        <v>27108</v>
      </c>
      <c r="G29" s="131">
        <v>5742</v>
      </c>
      <c r="H29" s="131">
        <v>116</v>
      </c>
      <c r="I29" s="131">
        <v>1409</v>
      </c>
      <c r="J29" s="131">
        <v>8338</v>
      </c>
      <c r="K29" s="131">
        <v>102</v>
      </c>
      <c r="L29" s="131">
        <v>1049</v>
      </c>
      <c r="M29" s="131">
        <v>5749</v>
      </c>
      <c r="N29" s="131">
        <v>4738</v>
      </c>
      <c r="O29" s="131">
        <v>59027</v>
      </c>
      <c r="P29" s="131">
        <v>4788</v>
      </c>
    </row>
    <row r="30" spans="1:16" ht="15" customHeight="1">
      <c r="A30" s="6" t="s">
        <v>35</v>
      </c>
      <c r="B30" s="131">
        <v>8453</v>
      </c>
      <c r="C30" s="131">
        <v>133868</v>
      </c>
      <c r="D30" s="131">
        <v>10210</v>
      </c>
      <c r="E30" s="131">
        <v>6830</v>
      </c>
      <c r="F30" s="131">
        <v>119727</v>
      </c>
      <c r="G30" s="131">
        <v>14750</v>
      </c>
      <c r="H30" s="131">
        <v>1039</v>
      </c>
      <c r="I30" s="131">
        <v>17687</v>
      </c>
      <c r="J30" s="131">
        <v>15506</v>
      </c>
      <c r="K30" s="131">
        <v>687</v>
      </c>
      <c r="L30" s="131">
        <v>8265</v>
      </c>
      <c r="M30" s="131">
        <v>9401</v>
      </c>
      <c r="N30" s="131">
        <v>17018</v>
      </c>
      <c r="O30" s="131">
        <v>279706</v>
      </c>
      <c r="P30" s="131">
        <v>12480</v>
      </c>
    </row>
    <row r="31" spans="1:16" s="15" customFormat="1" ht="15" customHeight="1">
      <c r="A31" s="11" t="s">
        <v>113</v>
      </c>
      <c r="B31" s="134">
        <v>151737</v>
      </c>
      <c r="C31" s="134">
        <v>3935855</v>
      </c>
      <c r="D31" s="134">
        <v>10256</v>
      </c>
      <c r="E31" s="134">
        <v>80263</v>
      </c>
      <c r="F31" s="134">
        <v>1718995</v>
      </c>
      <c r="G31" s="134">
        <v>14039</v>
      </c>
      <c r="H31" s="134">
        <v>22904</v>
      </c>
      <c r="I31" s="134">
        <v>451958</v>
      </c>
      <c r="J31" s="134">
        <v>16852</v>
      </c>
      <c r="K31" s="134">
        <v>15052</v>
      </c>
      <c r="L31" s="134">
        <v>187260</v>
      </c>
      <c r="M31" s="134">
        <v>9529</v>
      </c>
      <c r="N31" s="134">
        <v>270097</v>
      </c>
      <c r="O31" s="134">
        <v>6297046</v>
      </c>
      <c r="P31" s="134">
        <v>11970</v>
      </c>
    </row>
    <row r="33" ht="15" customHeight="1">
      <c r="A33" s="5" t="s">
        <v>167</v>
      </c>
    </row>
    <row r="34" ht="15" customHeight="1">
      <c r="A34" s="37" t="s">
        <v>166</v>
      </c>
    </row>
    <row r="35" ht="15" customHeight="1">
      <c r="A35" s="5" t="s">
        <v>216</v>
      </c>
    </row>
    <row r="36" ht="15" customHeight="1">
      <c r="A36" s="12" t="s">
        <v>125</v>
      </c>
    </row>
    <row r="38" ht="15" customHeight="1">
      <c r="A38" s="111" t="s">
        <v>204</v>
      </c>
    </row>
  </sheetData>
  <sheetProtection sheet="1"/>
  <mergeCells count="8">
    <mergeCell ref="A1:P1"/>
    <mergeCell ref="A2:P2"/>
    <mergeCell ref="A3:P3"/>
    <mergeCell ref="B8:D8"/>
    <mergeCell ref="E8:G8"/>
    <mergeCell ref="H8:J8"/>
    <mergeCell ref="K8:M8"/>
    <mergeCell ref="N8:P8"/>
  </mergeCells>
  <hyperlinks>
    <hyperlink ref="A38" r:id="rId1" display="© Commonwealth of Australia 2006"/>
  </hyperlinks>
  <printOptions/>
  <pageMargins left="0.7" right="0.7" top="0.75" bottom="0.75" header="0.3" footer="0.3"/>
  <pageSetup fitToHeight="0" fitToWidth="1" horizontalDpi="600" verticalDpi="600" orientation="landscape" paperSize="9" scale="51" r:id="rId5"/>
  <drawing r:id="rId4"/>
  <legacyDrawing r:id="rId3"/>
</worksheet>
</file>

<file path=xl/worksheets/sheet19.xml><?xml version="1.0" encoding="utf-8"?>
<worksheet xmlns="http://schemas.openxmlformats.org/spreadsheetml/2006/main" xmlns:r="http://schemas.openxmlformats.org/officeDocument/2006/relationships">
  <sheetPr>
    <tabColor theme="0" tint="-0.04997999966144562"/>
    <pageSetUpPr fitToPage="1"/>
  </sheetPr>
  <dimension ref="A1:J8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J1"/>
    </sheetView>
  </sheetViews>
  <sheetFormatPr defaultColWidth="9.140625" defaultRowHeight="15" customHeight="1"/>
  <cols>
    <col min="1" max="1" width="40.00390625" style="14" customWidth="1"/>
    <col min="2" max="10" width="14.281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306</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3" t="str">
        <f>"Table 7  "&amp;Contents!C25</f>
        <v>Table 7  Migrants, Taxable income by Sex, By Location, Applicant status and Visa stream</v>
      </c>
    </row>
    <row r="8" spans="2:10" s="15" customFormat="1" ht="22.5" customHeight="1">
      <c r="B8" s="190" t="s">
        <v>43</v>
      </c>
      <c r="C8" s="190"/>
      <c r="D8" s="190"/>
      <c r="E8" s="190" t="s">
        <v>44</v>
      </c>
      <c r="F8" s="190"/>
      <c r="G8" s="190"/>
      <c r="H8" s="190" t="s">
        <v>192</v>
      </c>
      <c r="I8" s="190"/>
      <c r="J8" s="190"/>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5"/>
      <c r="B10" s="69" t="s">
        <v>57</v>
      </c>
      <c r="C10" s="69" t="s">
        <v>58</v>
      </c>
      <c r="D10" s="69" t="s">
        <v>59</v>
      </c>
      <c r="E10" s="69" t="s">
        <v>57</v>
      </c>
      <c r="F10" s="69" t="s">
        <v>58</v>
      </c>
      <c r="G10" s="69" t="s">
        <v>59</v>
      </c>
      <c r="H10" s="69" t="s">
        <v>57</v>
      </c>
      <c r="I10" s="69" t="s">
        <v>58</v>
      </c>
      <c r="J10" s="69" t="s">
        <v>59</v>
      </c>
    </row>
    <row r="11" spans="1:10" s="15" customFormat="1" ht="15" customHeight="1">
      <c r="A11" s="83" t="s">
        <v>41</v>
      </c>
      <c r="B11" s="97"/>
      <c r="C11" s="97"/>
      <c r="D11" s="97"/>
      <c r="E11" s="97"/>
      <c r="F11" s="97"/>
      <c r="G11" s="97"/>
      <c r="H11" s="97"/>
      <c r="I11" s="97"/>
      <c r="J11" s="97"/>
    </row>
    <row r="12" spans="1:10" s="15" customFormat="1" ht="15" customHeight="1">
      <c r="A12" s="6" t="s">
        <v>39</v>
      </c>
      <c r="B12" s="131"/>
      <c r="C12" s="131"/>
      <c r="D12" s="131"/>
      <c r="E12" s="131"/>
      <c r="F12" s="131"/>
      <c r="G12" s="131"/>
      <c r="H12" s="131"/>
      <c r="I12" s="131"/>
      <c r="J12" s="131"/>
    </row>
    <row r="13" spans="1:10" s="15" customFormat="1" ht="15" customHeight="1">
      <c r="A13" s="2" t="s">
        <v>1</v>
      </c>
      <c r="B13" s="131">
        <v>236157</v>
      </c>
      <c r="C13" s="131">
        <v>20204099</v>
      </c>
      <c r="D13" s="131">
        <v>65619</v>
      </c>
      <c r="E13" s="131">
        <v>133093</v>
      </c>
      <c r="F13" s="131">
        <v>8298831</v>
      </c>
      <c r="G13" s="131">
        <v>54156</v>
      </c>
      <c r="H13" s="131">
        <v>369269</v>
      </c>
      <c r="I13" s="131">
        <v>28512640</v>
      </c>
      <c r="J13" s="131">
        <v>60993</v>
      </c>
    </row>
    <row r="14" spans="1:10" s="15" customFormat="1" ht="15" customHeight="1">
      <c r="A14" s="2" t="s">
        <v>2</v>
      </c>
      <c r="B14" s="131">
        <v>74252</v>
      </c>
      <c r="C14" s="131">
        <v>4646719</v>
      </c>
      <c r="D14" s="131">
        <v>48788</v>
      </c>
      <c r="E14" s="131">
        <v>109276</v>
      </c>
      <c r="F14" s="131">
        <v>4456027</v>
      </c>
      <c r="G14" s="131">
        <v>33800</v>
      </c>
      <c r="H14" s="131">
        <v>183567</v>
      </c>
      <c r="I14" s="131">
        <v>9109171</v>
      </c>
      <c r="J14" s="131">
        <v>39284</v>
      </c>
    </row>
    <row r="15" spans="1:10" s="15" customFormat="1" ht="15" customHeight="1">
      <c r="A15" s="2" t="s">
        <v>3</v>
      </c>
      <c r="B15" s="131">
        <v>20403</v>
      </c>
      <c r="C15" s="131">
        <v>823826</v>
      </c>
      <c r="D15" s="131">
        <v>35550</v>
      </c>
      <c r="E15" s="131">
        <v>3547</v>
      </c>
      <c r="F15" s="131">
        <v>128027</v>
      </c>
      <c r="G15" s="131">
        <v>32262</v>
      </c>
      <c r="H15" s="131">
        <v>23951</v>
      </c>
      <c r="I15" s="131">
        <v>951428</v>
      </c>
      <c r="J15" s="131">
        <v>35127</v>
      </c>
    </row>
    <row r="16" spans="1:10" s="15" customFormat="1" ht="15" customHeight="1">
      <c r="A16" s="18" t="s">
        <v>165</v>
      </c>
      <c r="B16" s="131">
        <v>210</v>
      </c>
      <c r="C16" s="131">
        <v>12061</v>
      </c>
      <c r="D16" s="131">
        <v>48856</v>
      </c>
      <c r="E16" s="131">
        <v>129</v>
      </c>
      <c r="F16" s="131">
        <v>5522</v>
      </c>
      <c r="G16" s="131">
        <v>37938</v>
      </c>
      <c r="H16" s="131">
        <v>341</v>
      </c>
      <c r="I16" s="131">
        <v>17759</v>
      </c>
      <c r="J16" s="131">
        <v>45797</v>
      </c>
    </row>
    <row r="17" spans="1:10" s="15" customFormat="1" ht="15" customHeight="1">
      <c r="A17" s="2" t="s">
        <v>144</v>
      </c>
      <c r="B17" s="131">
        <v>45734</v>
      </c>
      <c r="C17" s="131">
        <v>1133905</v>
      </c>
      <c r="D17" s="131">
        <v>21753</v>
      </c>
      <c r="E17" s="131">
        <v>33702</v>
      </c>
      <c r="F17" s="131">
        <v>724096</v>
      </c>
      <c r="G17" s="131">
        <v>19000</v>
      </c>
      <c r="H17" s="131">
        <v>79434</v>
      </c>
      <c r="I17" s="131">
        <v>1857773</v>
      </c>
      <c r="J17" s="131">
        <v>20570</v>
      </c>
    </row>
    <row r="18" spans="1:10" s="19" customFormat="1" ht="15" customHeight="1">
      <c r="A18" s="91" t="s">
        <v>113</v>
      </c>
      <c r="B18" s="133">
        <v>376749</v>
      </c>
      <c r="C18" s="133">
        <v>26817494</v>
      </c>
      <c r="D18" s="133">
        <v>53750</v>
      </c>
      <c r="E18" s="133">
        <v>279748</v>
      </c>
      <c r="F18" s="133">
        <v>13621020</v>
      </c>
      <c r="G18" s="133">
        <v>39911</v>
      </c>
      <c r="H18" s="133">
        <v>656563</v>
      </c>
      <c r="I18" s="133">
        <v>40451669</v>
      </c>
      <c r="J18" s="133">
        <v>47783</v>
      </c>
    </row>
    <row r="19" spans="1:10" s="15" customFormat="1" ht="15" customHeight="1">
      <c r="A19" s="6" t="s">
        <v>6</v>
      </c>
      <c r="B19" s="103"/>
      <c r="C19" s="103"/>
      <c r="D19" s="103"/>
      <c r="E19" s="103"/>
      <c r="F19" s="103"/>
      <c r="G19" s="103"/>
      <c r="H19" s="103"/>
      <c r="I19" s="103"/>
      <c r="J19" s="103"/>
    </row>
    <row r="20" spans="1:10" s="15" customFormat="1" ht="15" customHeight="1">
      <c r="A20" s="2" t="s">
        <v>1</v>
      </c>
      <c r="B20" s="131">
        <v>66326</v>
      </c>
      <c r="C20" s="131">
        <v>3351565</v>
      </c>
      <c r="D20" s="131">
        <v>42037</v>
      </c>
      <c r="E20" s="131">
        <v>99372</v>
      </c>
      <c r="F20" s="131">
        <v>4060559</v>
      </c>
      <c r="G20" s="131">
        <v>33878</v>
      </c>
      <c r="H20" s="131">
        <v>165719</v>
      </c>
      <c r="I20" s="131">
        <v>7415539</v>
      </c>
      <c r="J20" s="131">
        <v>36927</v>
      </c>
    </row>
    <row r="21" spans="1:10" s="15" customFormat="1" ht="15" customHeight="1">
      <c r="A21" s="2" t="s">
        <v>2</v>
      </c>
      <c r="B21" s="131">
        <v>2091</v>
      </c>
      <c r="C21" s="131">
        <v>81405</v>
      </c>
      <c r="D21" s="131">
        <v>31424</v>
      </c>
      <c r="E21" s="131">
        <v>2651</v>
      </c>
      <c r="F21" s="131">
        <v>87102</v>
      </c>
      <c r="G21" s="131">
        <v>25476</v>
      </c>
      <c r="H21" s="131">
        <v>4745</v>
      </c>
      <c r="I21" s="131">
        <v>168357</v>
      </c>
      <c r="J21" s="131">
        <v>27947</v>
      </c>
    </row>
    <row r="22" spans="1:10" s="15" customFormat="1" ht="15" customHeight="1">
      <c r="A22" s="2" t="s">
        <v>3</v>
      </c>
      <c r="B22" s="131">
        <v>2338</v>
      </c>
      <c r="C22" s="131">
        <v>93628</v>
      </c>
      <c r="D22" s="131">
        <v>33683</v>
      </c>
      <c r="E22" s="131">
        <v>2778</v>
      </c>
      <c r="F22" s="131">
        <v>90766</v>
      </c>
      <c r="G22" s="131">
        <v>27067</v>
      </c>
      <c r="H22" s="131">
        <v>5116</v>
      </c>
      <c r="I22" s="131">
        <v>184020</v>
      </c>
      <c r="J22" s="131">
        <v>29942</v>
      </c>
    </row>
    <row r="23" spans="1:10" s="15" customFormat="1" ht="15" customHeight="1">
      <c r="A23" s="18" t="s">
        <v>165</v>
      </c>
      <c r="B23" s="131">
        <v>66</v>
      </c>
      <c r="C23" s="131">
        <v>3644</v>
      </c>
      <c r="D23" s="131">
        <v>49401</v>
      </c>
      <c r="E23" s="131">
        <v>63</v>
      </c>
      <c r="F23" s="131">
        <v>2152</v>
      </c>
      <c r="G23" s="131">
        <v>35472</v>
      </c>
      <c r="H23" s="131">
        <v>131</v>
      </c>
      <c r="I23" s="131">
        <v>5868</v>
      </c>
      <c r="J23" s="131">
        <v>39585</v>
      </c>
    </row>
    <row r="24" spans="1:10" s="15" customFormat="1" ht="15" customHeight="1">
      <c r="A24" s="2" t="s">
        <v>144</v>
      </c>
      <c r="B24" s="131">
        <v>10962</v>
      </c>
      <c r="C24" s="131">
        <v>376004</v>
      </c>
      <c r="D24" s="131">
        <v>32492</v>
      </c>
      <c r="E24" s="131">
        <v>5643</v>
      </c>
      <c r="F24" s="131">
        <v>152849</v>
      </c>
      <c r="G24" s="131">
        <v>24686</v>
      </c>
      <c r="H24" s="131">
        <v>16602</v>
      </c>
      <c r="I24" s="131">
        <v>528715</v>
      </c>
      <c r="J24" s="131">
        <v>29533</v>
      </c>
    </row>
    <row r="25" spans="1:10" s="19" customFormat="1" ht="15" customHeight="1">
      <c r="A25" s="91" t="s">
        <v>113</v>
      </c>
      <c r="B25" s="133">
        <v>81790</v>
      </c>
      <c r="C25" s="133">
        <v>3905740</v>
      </c>
      <c r="D25" s="133">
        <v>39930</v>
      </c>
      <c r="E25" s="133">
        <v>110507</v>
      </c>
      <c r="F25" s="133">
        <v>4393166</v>
      </c>
      <c r="G25" s="133">
        <v>32810</v>
      </c>
      <c r="H25" s="133">
        <v>192314</v>
      </c>
      <c r="I25" s="133">
        <v>8301503</v>
      </c>
      <c r="J25" s="133">
        <v>35787</v>
      </c>
    </row>
    <row r="26" spans="1:10" s="15" customFormat="1" ht="15" customHeight="1">
      <c r="A26" s="6" t="s">
        <v>4</v>
      </c>
      <c r="B26" s="129"/>
      <c r="C26" s="129"/>
      <c r="D26" s="129"/>
      <c r="E26" s="129"/>
      <c r="F26" s="129"/>
      <c r="G26" s="129"/>
      <c r="H26" s="129"/>
      <c r="I26" s="129"/>
      <c r="J26" s="129"/>
    </row>
    <row r="27" spans="1:10" s="15" customFormat="1" ht="15" customHeight="1">
      <c r="A27" s="2" t="s">
        <v>1</v>
      </c>
      <c r="B27" s="131">
        <v>302481</v>
      </c>
      <c r="C27" s="131">
        <v>23555375</v>
      </c>
      <c r="D27" s="131">
        <v>59669</v>
      </c>
      <c r="E27" s="131">
        <v>232466</v>
      </c>
      <c r="F27" s="131">
        <v>12372335</v>
      </c>
      <c r="G27" s="131">
        <v>44874</v>
      </c>
      <c r="H27" s="131">
        <v>534989</v>
      </c>
      <c r="I27" s="131">
        <v>35939109</v>
      </c>
      <c r="J27" s="131">
        <v>53158</v>
      </c>
    </row>
    <row r="28" spans="1:10" s="15" customFormat="1" ht="15" customHeight="1">
      <c r="A28" s="2" t="s">
        <v>2</v>
      </c>
      <c r="B28" s="131">
        <v>76351</v>
      </c>
      <c r="C28" s="131">
        <v>4726421</v>
      </c>
      <c r="D28" s="131">
        <v>48324</v>
      </c>
      <c r="E28" s="131">
        <v>111923</v>
      </c>
      <c r="F28" s="131">
        <v>4544678</v>
      </c>
      <c r="G28" s="131">
        <v>33570</v>
      </c>
      <c r="H28" s="131">
        <v>188315</v>
      </c>
      <c r="I28" s="131">
        <v>9277106</v>
      </c>
      <c r="J28" s="131">
        <v>38987</v>
      </c>
    </row>
    <row r="29" spans="1:10" s="15" customFormat="1" ht="15" customHeight="1">
      <c r="A29" s="2" t="s">
        <v>3</v>
      </c>
      <c r="B29" s="131">
        <v>22743</v>
      </c>
      <c r="C29" s="131">
        <v>917103</v>
      </c>
      <c r="D29" s="131">
        <v>35345</v>
      </c>
      <c r="E29" s="131">
        <v>6326</v>
      </c>
      <c r="F29" s="131">
        <v>218788</v>
      </c>
      <c r="G29" s="131">
        <v>30094</v>
      </c>
      <c r="H29" s="131">
        <v>29063</v>
      </c>
      <c r="I29" s="131">
        <v>1134586</v>
      </c>
      <c r="J29" s="131">
        <v>34299</v>
      </c>
    </row>
    <row r="30" spans="1:10" s="15" customFormat="1" ht="15" customHeight="1">
      <c r="A30" s="18" t="s">
        <v>165</v>
      </c>
      <c r="B30" s="131">
        <v>275</v>
      </c>
      <c r="C30" s="131">
        <v>15513</v>
      </c>
      <c r="D30" s="131">
        <v>49031</v>
      </c>
      <c r="E30" s="131">
        <v>195</v>
      </c>
      <c r="F30" s="131">
        <v>7757</v>
      </c>
      <c r="G30" s="131">
        <v>37311</v>
      </c>
      <c r="H30" s="131">
        <v>472</v>
      </c>
      <c r="I30" s="131">
        <v>23544</v>
      </c>
      <c r="J30" s="131">
        <v>43214</v>
      </c>
    </row>
    <row r="31" spans="1:10" s="15" customFormat="1" ht="15" customHeight="1">
      <c r="A31" s="2" t="s">
        <v>144</v>
      </c>
      <c r="B31" s="131">
        <v>56694</v>
      </c>
      <c r="C31" s="131">
        <v>1509832</v>
      </c>
      <c r="D31" s="131">
        <v>23357</v>
      </c>
      <c r="E31" s="131">
        <v>39349</v>
      </c>
      <c r="F31" s="131">
        <v>877026</v>
      </c>
      <c r="G31" s="131">
        <v>19797</v>
      </c>
      <c r="H31" s="131">
        <v>96040</v>
      </c>
      <c r="I31" s="131">
        <v>2386671</v>
      </c>
      <c r="J31" s="131">
        <v>21640</v>
      </c>
    </row>
    <row r="32" spans="1:10" s="19" customFormat="1" ht="15" customHeight="1">
      <c r="A32" s="91" t="s">
        <v>113</v>
      </c>
      <c r="B32" s="133">
        <v>458541</v>
      </c>
      <c r="C32" s="133">
        <v>30729525</v>
      </c>
      <c r="D32" s="133">
        <v>51018</v>
      </c>
      <c r="E32" s="133">
        <v>390250</v>
      </c>
      <c r="F32" s="133">
        <v>18025074</v>
      </c>
      <c r="G32" s="133">
        <v>37571</v>
      </c>
      <c r="H32" s="133">
        <v>848878</v>
      </c>
      <c r="I32" s="133">
        <v>48768988</v>
      </c>
      <c r="J32" s="133">
        <v>44390</v>
      </c>
    </row>
    <row r="33" spans="1:10" s="15" customFormat="1" ht="15" customHeight="1">
      <c r="A33" s="83" t="s">
        <v>42</v>
      </c>
      <c r="B33" s="103"/>
      <c r="C33" s="103"/>
      <c r="D33" s="103"/>
      <c r="E33" s="103"/>
      <c r="F33" s="103"/>
      <c r="G33" s="103"/>
      <c r="H33" s="103"/>
      <c r="I33" s="103"/>
      <c r="J33" s="103"/>
    </row>
    <row r="34" spans="1:10" s="15" customFormat="1" ht="15" customHeight="1">
      <c r="A34" s="6" t="s">
        <v>39</v>
      </c>
      <c r="B34" s="103"/>
      <c r="C34" s="103"/>
      <c r="D34" s="103"/>
      <c r="E34" s="103"/>
      <c r="F34" s="103"/>
      <c r="G34" s="103"/>
      <c r="H34" s="103"/>
      <c r="I34" s="103"/>
      <c r="J34" s="103"/>
    </row>
    <row r="35" spans="1:10" s="15" customFormat="1" ht="15" customHeight="1">
      <c r="A35" s="2" t="s">
        <v>1</v>
      </c>
      <c r="B35" s="131">
        <v>217129</v>
      </c>
      <c r="C35" s="131">
        <v>18923692</v>
      </c>
      <c r="D35" s="131">
        <v>72646</v>
      </c>
      <c r="E35" s="131">
        <v>105394</v>
      </c>
      <c r="F35" s="131">
        <v>6739478</v>
      </c>
      <c r="G35" s="131">
        <v>55985</v>
      </c>
      <c r="H35" s="131">
        <v>322547</v>
      </c>
      <c r="I35" s="131">
        <v>25667624</v>
      </c>
      <c r="J35" s="131">
        <v>66676</v>
      </c>
    </row>
    <row r="36" spans="1:10" s="15" customFormat="1" ht="15" customHeight="1">
      <c r="A36" s="2" t="s">
        <v>2</v>
      </c>
      <c r="B36" s="131">
        <v>106459</v>
      </c>
      <c r="C36" s="131">
        <v>6212481</v>
      </c>
      <c r="D36" s="131">
        <v>45324</v>
      </c>
      <c r="E36" s="131">
        <v>176457</v>
      </c>
      <c r="F36" s="131">
        <v>6494015</v>
      </c>
      <c r="G36" s="131">
        <v>30672</v>
      </c>
      <c r="H36" s="131">
        <v>282953</v>
      </c>
      <c r="I36" s="131">
        <v>12705988</v>
      </c>
      <c r="J36" s="131">
        <v>35595</v>
      </c>
    </row>
    <row r="37" spans="1:10" s="15" customFormat="1" ht="15" customHeight="1">
      <c r="A37" s="2" t="s">
        <v>3</v>
      </c>
      <c r="B37" s="131">
        <v>17356</v>
      </c>
      <c r="C37" s="131">
        <v>662413</v>
      </c>
      <c r="D37" s="131">
        <v>35462</v>
      </c>
      <c r="E37" s="131">
        <v>6187</v>
      </c>
      <c r="F37" s="131">
        <v>200406</v>
      </c>
      <c r="G37" s="131">
        <v>29333</v>
      </c>
      <c r="H37" s="131">
        <v>23545</v>
      </c>
      <c r="I37" s="131">
        <v>863015</v>
      </c>
      <c r="J37" s="131">
        <v>33517</v>
      </c>
    </row>
    <row r="38" spans="1:10" s="15" customFormat="1" ht="15" customHeight="1">
      <c r="A38" s="18" t="s">
        <v>165</v>
      </c>
      <c r="B38" s="131">
        <v>98</v>
      </c>
      <c r="C38" s="131">
        <v>6895</v>
      </c>
      <c r="D38" s="131">
        <v>61145</v>
      </c>
      <c r="E38" s="131">
        <v>124</v>
      </c>
      <c r="F38" s="131">
        <v>6531</v>
      </c>
      <c r="G38" s="131">
        <v>47067</v>
      </c>
      <c r="H38" s="131">
        <v>219</v>
      </c>
      <c r="I38" s="131">
        <v>13248</v>
      </c>
      <c r="J38" s="131">
        <v>52318</v>
      </c>
    </row>
    <row r="39" spans="1:10" s="15" customFormat="1" ht="15" customHeight="1">
      <c r="A39" s="2" t="s">
        <v>144</v>
      </c>
      <c r="B39" s="131">
        <v>1161</v>
      </c>
      <c r="C39" s="131">
        <v>29521</v>
      </c>
      <c r="D39" s="131">
        <v>21091</v>
      </c>
      <c r="E39" s="131">
        <v>788</v>
      </c>
      <c r="F39" s="131">
        <v>17374</v>
      </c>
      <c r="G39" s="131">
        <v>17943</v>
      </c>
      <c r="H39" s="131">
        <v>1946</v>
      </c>
      <c r="I39" s="131">
        <v>46701</v>
      </c>
      <c r="J39" s="131">
        <v>20037</v>
      </c>
    </row>
    <row r="40" spans="1:10" s="19" customFormat="1" ht="15" customHeight="1">
      <c r="A40" s="91" t="s">
        <v>113</v>
      </c>
      <c r="B40" s="133">
        <v>342197</v>
      </c>
      <c r="C40" s="133">
        <v>25835659</v>
      </c>
      <c r="D40" s="133">
        <v>59713</v>
      </c>
      <c r="E40" s="133">
        <v>288949</v>
      </c>
      <c r="F40" s="133">
        <v>13452125</v>
      </c>
      <c r="G40" s="133">
        <v>37465</v>
      </c>
      <c r="H40" s="133">
        <v>631208</v>
      </c>
      <c r="I40" s="133">
        <v>39289340</v>
      </c>
      <c r="J40" s="133">
        <v>47905</v>
      </c>
    </row>
    <row r="41" spans="1:10" s="15" customFormat="1" ht="15" customHeight="1">
      <c r="A41" s="6" t="s">
        <v>6</v>
      </c>
      <c r="B41" s="103"/>
      <c r="C41" s="103"/>
      <c r="D41" s="103"/>
      <c r="E41" s="103"/>
      <c r="F41" s="103"/>
      <c r="G41" s="103"/>
      <c r="H41" s="103"/>
      <c r="I41" s="103"/>
      <c r="J41" s="103"/>
    </row>
    <row r="42" spans="1:10" s="15" customFormat="1" ht="15" customHeight="1">
      <c r="A42" s="2" t="s">
        <v>1</v>
      </c>
      <c r="B42" s="131">
        <v>101183</v>
      </c>
      <c r="C42" s="131">
        <v>5495247</v>
      </c>
      <c r="D42" s="131">
        <v>43064</v>
      </c>
      <c r="E42" s="131">
        <v>161885</v>
      </c>
      <c r="F42" s="131">
        <v>6483176</v>
      </c>
      <c r="G42" s="131">
        <v>32703</v>
      </c>
      <c r="H42" s="131">
        <v>263093</v>
      </c>
      <c r="I42" s="131">
        <v>11974957</v>
      </c>
      <c r="J42" s="131">
        <v>36309</v>
      </c>
    </row>
    <row r="43" spans="1:10" s="15" customFormat="1" ht="15" customHeight="1">
      <c r="A43" s="2" t="s">
        <v>2</v>
      </c>
      <c r="B43" s="131">
        <v>20027</v>
      </c>
      <c r="C43" s="131">
        <v>734994</v>
      </c>
      <c r="D43" s="131">
        <v>31885</v>
      </c>
      <c r="E43" s="131">
        <v>21291</v>
      </c>
      <c r="F43" s="131">
        <v>636446</v>
      </c>
      <c r="G43" s="131">
        <v>25107</v>
      </c>
      <c r="H43" s="131">
        <v>41314</v>
      </c>
      <c r="I43" s="131">
        <v>1370706</v>
      </c>
      <c r="J43" s="131">
        <v>28174</v>
      </c>
    </row>
    <row r="44" spans="1:10" s="15" customFormat="1" ht="15" customHeight="1">
      <c r="A44" s="2" t="s">
        <v>3</v>
      </c>
      <c r="B44" s="131">
        <v>19701</v>
      </c>
      <c r="C44" s="131">
        <v>730499</v>
      </c>
      <c r="D44" s="131">
        <v>32923</v>
      </c>
      <c r="E44" s="131">
        <v>16394</v>
      </c>
      <c r="F44" s="131">
        <v>513130</v>
      </c>
      <c r="G44" s="131">
        <v>27077</v>
      </c>
      <c r="H44" s="131">
        <v>36096</v>
      </c>
      <c r="I44" s="131">
        <v>1243074</v>
      </c>
      <c r="J44" s="131">
        <v>29946</v>
      </c>
    </row>
    <row r="45" spans="1:10" s="15" customFormat="1" ht="15" customHeight="1">
      <c r="A45" s="18" t="s">
        <v>165</v>
      </c>
      <c r="B45" s="131">
        <v>157</v>
      </c>
      <c r="C45" s="131">
        <v>9131</v>
      </c>
      <c r="D45" s="131">
        <v>50590</v>
      </c>
      <c r="E45" s="131">
        <v>141</v>
      </c>
      <c r="F45" s="131">
        <v>5713</v>
      </c>
      <c r="G45" s="131">
        <v>40592</v>
      </c>
      <c r="H45" s="131">
        <v>297</v>
      </c>
      <c r="I45" s="131">
        <v>14880</v>
      </c>
      <c r="J45" s="131">
        <v>43925</v>
      </c>
    </row>
    <row r="46" spans="1:10" s="15" customFormat="1" ht="15" customHeight="1">
      <c r="A46" s="2" t="s">
        <v>144</v>
      </c>
      <c r="B46" s="131">
        <v>45</v>
      </c>
      <c r="C46" s="131">
        <v>1527</v>
      </c>
      <c r="D46" s="131">
        <v>26405</v>
      </c>
      <c r="E46" s="131">
        <v>85</v>
      </c>
      <c r="F46" s="131">
        <v>1904</v>
      </c>
      <c r="G46" s="131">
        <v>18294</v>
      </c>
      <c r="H46" s="131">
        <v>128</v>
      </c>
      <c r="I46" s="131">
        <v>3464</v>
      </c>
      <c r="J46" s="131">
        <v>21325</v>
      </c>
    </row>
    <row r="47" spans="1:10" s="19" customFormat="1" ht="15" customHeight="1">
      <c r="A47" s="91" t="s">
        <v>113</v>
      </c>
      <c r="B47" s="133">
        <v>141113</v>
      </c>
      <c r="C47" s="133">
        <v>6972683</v>
      </c>
      <c r="D47" s="133">
        <v>39108</v>
      </c>
      <c r="E47" s="133">
        <v>199799</v>
      </c>
      <c r="F47" s="133">
        <v>7634969</v>
      </c>
      <c r="G47" s="133">
        <v>31009</v>
      </c>
      <c r="H47" s="133">
        <v>340930</v>
      </c>
      <c r="I47" s="133">
        <v>14607878</v>
      </c>
      <c r="J47" s="133">
        <v>34261</v>
      </c>
    </row>
    <row r="48" spans="1:10" s="15" customFormat="1" ht="15" customHeight="1">
      <c r="A48" s="6" t="s">
        <v>4</v>
      </c>
      <c r="B48" s="103"/>
      <c r="C48" s="103"/>
      <c r="D48" s="103"/>
      <c r="E48" s="103"/>
      <c r="F48" s="103"/>
      <c r="G48" s="103"/>
      <c r="H48" s="103"/>
      <c r="I48" s="103"/>
      <c r="J48" s="103"/>
    </row>
    <row r="49" spans="1:10" s="15" customFormat="1" ht="15" customHeight="1">
      <c r="A49" s="2" t="s">
        <v>1</v>
      </c>
      <c r="B49" s="131">
        <v>318309</v>
      </c>
      <c r="C49" s="131">
        <v>24417112</v>
      </c>
      <c r="D49" s="131">
        <v>62218</v>
      </c>
      <c r="E49" s="131">
        <v>267280</v>
      </c>
      <c r="F49" s="131">
        <v>13226660</v>
      </c>
      <c r="G49" s="131">
        <v>40481</v>
      </c>
      <c r="H49" s="131">
        <v>585637</v>
      </c>
      <c r="I49" s="131">
        <v>37651741</v>
      </c>
      <c r="J49" s="131">
        <v>51034</v>
      </c>
    </row>
    <row r="50" spans="1:10" s="15" customFormat="1" ht="15" customHeight="1">
      <c r="A50" s="2" t="s">
        <v>2</v>
      </c>
      <c r="B50" s="131">
        <v>126486</v>
      </c>
      <c r="C50" s="131">
        <v>6948616</v>
      </c>
      <c r="D50" s="131">
        <v>42761</v>
      </c>
      <c r="E50" s="131">
        <v>197747</v>
      </c>
      <c r="F50" s="131">
        <v>7130422</v>
      </c>
      <c r="G50" s="131">
        <v>30002</v>
      </c>
      <c r="H50" s="131">
        <v>324264</v>
      </c>
      <c r="I50" s="131">
        <v>14074862</v>
      </c>
      <c r="J50" s="131">
        <v>34582</v>
      </c>
    </row>
    <row r="51" spans="1:10" s="15" customFormat="1" ht="15" customHeight="1">
      <c r="A51" s="2" t="s">
        <v>3</v>
      </c>
      <c r="B51" s="131">
        <v>37056</v>
      </c>
      <c r="C51" s="131">
        <v>1392757</v>
      </c>
      <c r="D51" s="131">
        <v>34108</v>
      </c>
      <c r="E51" s="131">
        <v>22584</v>
      </c>
      <c r="F51" s="131">
        <v>713325</v>
      </c>
      <c r="G51" s="131">
        <v>27629</v>
      </c>
      <c r="H51" s="131">
        <v>59642</v>
      </c>
      <c r="I51" s="131">
        <v>2106048</v>
      </c>
      <c r="J51" s="131">
        <v>31281</v>
      </c>
    </row>
    <row r="52" spans="1:10" s="15" customFormat="1" ht="15" customHeight="1">
      <c r="A52" s="18" t="s">
        <v>165</v>
      </c>
      <c r="B52" s="131">
        <v>255</v>
      </c>
      <c r="C52" s="131">
        <v>16165</v>
      </c>
      <c r="D52" s="131">
        <v>55108</v>
      </c>
      <c r="E52" s="131">
        <v>265</v>
      </c>
      <c r="F52" s="131">
        <v>12214</v>
      </c>
      <c r="G52" s="131">
        <v>42032</v>
      </c>
      <c r="H52" s="131">
        <v>522</v>
      </c>
      <c r="I52" s="131">
        <v>28605</v>
      </c>
      <c r="J52" s="131">
        <v>48595</v>
      </c>
    </row>
    <row r="53" spans="1:10" s="15" customFormat="1" ht="15" customHeight="1">
      <c r="A53" s="2" t="s">
        <v>144</v>
      </c>
      <c r="B53" s="131">
        <v>1202</v>
      </c>
      <c r="C53" s="131">
        <v>30894</v>
      </c>
      <c r="D53" s="131">
        <v>21561</v>
      </c>
      <c r="E53" s="131">
        <v>870</v>
      </c>
      <c r="F53" s="131">
        <v>19295</v>
      </c>
      <c r="G53" s="131">
        <v>17990</v>
      </c>
      <c r="H53" s="131">
        <v>2072</v>
      </c>
      <c r="I53" s="131">
        <v>50099</v>
      </c>
      <c r="J53" s="131">
        <v>20094</v>
      </c>
    </row>
    <row r="54" spans="1:10" s="19" customFormat="1" ht="15" customHeight="1">
      <c r="A54" s="91" t="s">
        <v>113</v>
      </c>
      <c r="B54" s="133">
        <v>483306</v>
      </c>
      <c r="C54" s="133">
        <v>32801358</v>
      </c>
      <c r="D54" s="133">
        <v>52649</v>
      </c>
      <c r="E54" s="133">
        <v>488744</v>
      </c>
      <c r="F54" s="133">
        <v>21092166</v>
      </c>
      <c r="G54" s="133">
        <v>34929</v>
      </c>
      <c r="H54" s="133">
        <v>972136</v>
      </c>
      <c r="I54" s="133">
        <v>53906510</v>
      </c>
      <c r="J54" s="133">
        <v>42429</v>
      </c>
    </row>
    <row r="55" spans="1:10" s="15" customFormat="1" ht="15" customHeight="1">
      <c r="A55" s="83" t="s">
        <v>4</v>
      </c>
      <c r="B55" s="103"/>
      <c r="C55" s="103"/>
      <c r="D55" s="103"/>
      <c r="E55" s="103"/>
      <c r="F55" s="103"/>
      <c r="G55" s="103"/>
      <c r="H55" s="103"/>
      <c r="I55" s="103"/>
      <c r="J55" s="103"/>
    </row>
    <row r="56" spans="1:10" ht="15" customHeight="1">
      <c r="A56" s="6" t="s">
        <v>39</v>
      </c>
      <c r="B56" s="103"/>
      <c r="C56" s="103"/>
      <c r="D56" s="103"/>
      <c r="E56" s="103"/>
      <c r="F56" s="103"/>
      <c r="G56" s="103"/>
      <c r="H56" s="103"/>
      <c r="I56" s="103"/>
      <c r="J56" s="103"/>
    </row>
    <row r="57" spans="1:10" ht="15" customHeight="1">
      <c r="A57" s="2" t="s">
        <v>1</v>
      </c>
      <c r="B57" s="131">
        <v>453277</v>
      </c>
      <c r="C57" s="131">
        <v>39118173</v>
      </c>
      <c r="D57" s="131">
        <v>68720</v>
      </c>
      <c r="E57" s="131">
        <v>238488</v>
      </c>
      <c r="F57" s="131">
        <v>15043815</v>
      </c>
      <c r="G57" s="131">
        <v>54777</v>
      </c>
      <c r="H57" s="131">
        <v>691814</v>
      </c>
      <c r="I57" s="131">
        <v>54170683</v>
      </c>
      <c r="J57" s="131">
        <v>63400</v>
      </c>
    </row>
    <row r="58" spans="1:10" ht="15" customHeight="1">
      <c r="A58" s="2" t="s">
        <v>2</v>
      </c>
      <c r="B58" s="131">
        <v>180718</v>
      </c>
      <c r="C58" s="131">
        <v>10856796</v>
      </c>
      <c r="D58" s="131">
        <v>46801</v>
      </c>
      <c r="E58" s="131">
        <v>285730</v>
      </c>
      <c r="F58" s="131">
        <v>10948071</v>
      </c>
      <c r="G58" s="131">
        <v>31816</v>
      </c>
      <c r="H58" s="131">
        <v>466519</v>
      </c>
      <c r="I58" s="131">
        <v>21806779</v>
      </c>
      <c r="J58" s="131">
        <v>36948</v>
      </c>
    </row>
    <row r="59" spans="1:10" ht="15" customHeight="1">
      <c r="A59" s="2" t="s">
        <v>3</v>
      </c>
      <c r="B59" s="131">
        <v>37761</v>
      </c>
      <c r="C59" s="131">
        <v>1486611</v>
      </c>
      <c r="D59" s="131">
        <v>35511</v>
      </c>
      <c r="E59" s="131">
        <v>9732</v>
      </c>
      <c r="F59" s="131">
        <v>328518</v>
      </c>
      <c r="G59" s="131">
        <v>30243</v>
      </c>
      <c r="H59" s="131">
        <v>47495</v>
      </c>
      <c r="I59" s="131">
        <v>1813955</v>
      </c>
      <c r="J59" s="131">
        <v>34377</v>
      </c>
    </row>
    <row r="60" spans="1:10" s="19" customFormat="1" ht="15" customHeight="1">
      <c r="A60" s="18" t="s">
        <v>165</v>
      </c>
      <c r="B60" s="131">
        <v>306</v>
      </c>
      <c r="C60" s="131">
        <v>18713</v>
      </c>
      <c r="D60" s="131">
        <v>53710</v>
      </c>
      <c r="E60" s="131">
        <v>255</v>
      </c>
      <c r="F60" s="131">
        <v>12107</v>
      </c>
      <c r="G60" s="131">
        <v>42037</v>
      </c>
      <c r="H60" s="131">
        <v>557</v>
      </c>
      <c r="I60" s="131">
        <v>30793</v>
      </c>
      <c r="J60" s="131">
        <v>48788</v>
      </c>
    </row>
    <row r="61" spans="1:10" s="19" customFormat="1" ht="15" customHeight="1">
      <c r="A61" s="2" t="s">
        <v>144</v>
      </c>
      <c r="B61" s="131">
        <v>46892</v>
      </c>
      <c r="C61" s="131">
        <v>1163011</v>
      </c>
      <c r="D61" s="131">
        <v>21746</v>
      </c>
      <c r="E61" s="131">
        <v>34489</v>
      </c>
      <c r="F61" s="131">
        <v>741393</v>
      </c>
      <c r="G61" s="131">
        <v>18988</v>
      </c>
      <c r="H61" s="131">
        <v>81384</v>
      </c>
      <c r="I61" s="131">
        <v>1903857</v>
      </c>
      <c r="J61" s="131">
        <v>20563</v>
      </c>
    </row>
    <row r="62" spans="1:10" s="19" customFormat="1" ht="15" customHeight="1">
      <c r="A62" s="91" t="s">
        <v>113</v>
      </c>
      <c r="B62" s="133">
        <v>718954</v>
      </c>
      <c r="C62" s="133">
        <v>52640594</v>
      </c>
      <c r="D62" s="133">
        <v>56193</v>
      </c>
      <c r="E62" s="133">
        <v>568696</v>
      </c>
      <c r="F62" s="133">
        <v>27077186</v>
      </c>
      <c r="G62" s="133">
        <v>38592</v>
      </c>
      <c r="H62" s="133">
        <v>1287770</v>
      </c>
      <c r="I62" s="133">
        <v>79742541</v>
      </c>
      <c r="J62" s="133">
        <v>47840</v>
      </c>
    </row>
    <row r="63" spans="1:10" ht="15" customHeight="1">
      <c r="A63" s="6" t="s">
        <v>6</v>
      </c>
      <c r="B63" s="103"/>
      <c r="C63" s="103"/>
      <c r="D63" s="103"/>
      <c r="E63" s="103"/>
      <c r="F63" s="103"/>
      <c r="G63" s="103"/>
      <c r="H63" s="103"/>
      <c r="I63" s="103"/>
      <c r="J63" s="103"/>
    </row>
    <row r="64" spans="1:10" ht="15" customHeight="1">
      <c r="A64" s="2" t="s">
        <v>1</v>
      </c>
      <c r="B64" s="131">
        <v>167511</v>
      </c>
      <c r="C64" s="131">
        <v>8848447</v>
      </c>
      <c r="D64" s="131">
        <v>42606</v>
      </c>
      <c r="E64" s="131">
        <v>261258</v>
      </c>
      <c r="F64" s="131">
        <v>10551624</v>
      </c>
      <c r="G64" s="131">
        <v>33172</v>
      </c>
      <c r="H64" s="131">
        <v>428811</v>
      </c>
      <c r="I64" s="131">
        <v>19397640</v>
      </c>
      <c r="J64" s="131">
        <v>36583</v>
      </c>
    </row>
    <row r="65" spans="1:10" ht="15" customHeight="1">
      <c r="A65" s="2" t="s">
        <v>2</v>
      </c>
      <c r="B65" s="131">
        <v>22115</v>
      </c>
      <c r="C65" s="131">
        <v>815822</v>
      </c>
      <c r="D65" s="131">
        <v>31843</v>
      </c>
      <c r="E65" s="131">
        <v>23939</v>
      </c>
      <c r="F65" s="131">
        <v>723099</v>
      </c>
      <c r="G65" s="131">
        <v>25158</v>
      </c>
      <c r="H65" s="131">
        <v>46056</v>
      </c>
      <c r="I65" s="131">
        <v>1538475</v>
      </c>
      <c r="J65" s="131">
        <v>28144</v>
      </c>
    </row>
    <row r="66" spans="1:10" ht="15" customHeight="1">
      <c r="A66" s="2" t="s">
        <v>3</v>
      </c>
      <c r="B66" s="131">
        <v>22037</v>
      </c>
      <c r="C66" s="131">
        <v>823752</v>
      </c>
      <c r="D66" s="131">
        <v>32985</v>
      </c>
      <c r="E66" s="131">
        <v>19176</v>
      </c>
      <c r="F66" s="131">
        <v>604224</v>
      </c>
      <c r="G66" s="131">
        <v>27077</v>
      </c>
      <c r="H66" s="131">
        <v>41210</v>
      </c>
      <c r="I66" s="131">
        <v>1426410</v>
      </c>
      <c r="J66" s="131">
        <v>29944</v>
      </c>
    </row>
    <row r="67" spans="1:10" s="19" customFormat="1" ht="15" customHeight="1">
      <c r="A67" s="18" t="s">
        <v>165</v>
      </c>
      <c r="B67" s="131">
        <v>220</v>
      </c>
      <c r="C67" s="131">
        <v>12516</v>
      </c>
      <c r="D67" s="131">
        <v>50277</v>
      </c>
      <c r="E67" s="131">
        <v>208</v>
      </c>
      <c r="F67" s="131">
        <v>8014</v>
      </c>
      <c r="G67" s="131">
        <v>39081</v>
      </c>
      <c r="H67" s="131">
        <v>432</v>
      </c>
      <c r="I67" s="131">
        <v>20853</v>
      </c>
      <c r="J67" s="131">
        <v>42206</v>
      </c>
    </row>
    <row r="68" spans="1:10" s="19" customFormat="1" ht="15" customHeight="1">
      <c r="A68" s="2" t="s">
        <v>144</v>
      </c>
      <c r="B68" s="131">
        <v>11007</v>
      </c>
      <c r="C68" s="131">
        <v>377484</v>
      </c>
      <c r="D68" s="131">
        <v>32482</v>
      </c>
      <c r="E68" s="131">
        <v>5724</v>
      </c>
      <c r="F68" s="131">
        <v>154721</v>
      </c>
      <c r="G68" s="131">
        <v>24553</v>
      </c>
      <c r="H68" s="131">
        <v>16729</v>
      </c>
      <c r="I68" s="131">
        <v>532141</v>
      </c>
      <c r="J68" s="131">
        <v>29467</v>
      </c>
    </row>
    <row r="69" spans="1:10" s="19" customFormat="1" ht="15" customHeight="1">
      <c r="A69" s="91" t="s">
        <v>113</v>
      </c>
      <c r="B69" s="133">
        <v>222896</v>
      </c>
      <c r="C69" s="133">
        <v>10878546</v>
      </c>
      <c r="D69" s="133">
        <v>39424</v>
      </c>
      <c r="E69" s="133">
        <v>310306</v>
      </c>
      <c r="F69" s="133">
        <v>12035753</v>
      </c>
      <c r="G69" s="133">
        <v>31690</v>
      </c>
      <c r="H69" s="133">
        <v>533239</v>
      </c>
      <c r="I69" s="133">
        <v>22917070</v>
      </c>
      <c r="J69" s="133">
        <v>34856</v>
      </c>
    </row>
    <row r="70" spans="1:10" ht="15" customHeight="1">
      <c r="A70" s="6" t="s">
        <v>4</v>
      </c>
      <c r="B70" s="129"/>
      <c r="C70" s="129"/>
      <c r="D70" s="129"/>
      <c r="E70" s="129"/>
      <c r="F70" s="129"/>
      <c r="G70" s="129"/>
      <c r="H70" s="129"/>
      <c r="I70" s="129"/>
      <c r="J70" s="129"/>
    </row>
    <row r="71" spans="1:10" ht="15" customHeight="1">
      <c r="A71" s="2" t="s">
        <v>1</v>
      </c>
      <c r="B71" s="131">
        <v>620792</v>
      </c>
      <c r="C71" s="131">
        <v>47968102</v>
      </c>
      <c r="D71" s="131">
        <v>60820</v>
      </c>
      <c r="E71" s="131">
        <v>499747</v>
      </c>
      <c r="F71" s="131">
        <v>25606712</v>
      </c>
      <c r="G71" s="131">
        <v>42559</v>
      </c>
      <c r="H71" s="131">
        <v>1120627</v>
      </c>
      <c r="I71" s="131">
        <v>73585296</v>
      </c>
      <c r="J71" s="131">
        <v>52213</v>
      </c>
    </row>
    <row r="72" spans="1:10" ht="15" customHeight="1">
      <c r="A72" s="2" t="s">
        <v>2</v>
      </c>
      <c r="B72" s="131">
        <v>202833</v>
      </c>
      <c r="C72" s="131">
        <v>11672423</v>
      </c>
      <c r="D72" s="131">
        <v>44888</v>
      </c>
      <c r="E72" s="131">
        <v>309668</v>
      </c>
      <c r="F72" s="131">
        <v>11666912</v>
      </c>
      <c r="G72" s="131">
        <v>31200</v>
      </c>
      <c r="H72" s="131">
        <v>512580</v>
      </c>
      <c r="I72" s="131">
        <v>23346214</v>
      </c>
      <c r="J72" s="131">
        <v>36178</v>
      </c>
    </row>
    <row r="73" spans="1:10" ht="15" customHeight="1">
      <c r="A73" s="2" t="s">
        <v>3</v>
      </c>
      <c r="B73" s="131">
        <v>59792</v>
      </c>
      <c r="C73" s="131">
        <v>2309237</v>
      </c>
      <c r="D73" s="131">
        <v>34644</v>
      </c>
      <c r="E73" s="131">
        <v>28911</v>
      </c>
      <c r="F73" s="131">
        <v>932491</v>
      </c>
      <c r="G73" s="131">
        <v>28044</v>
      </c>
      <c r="H73" s="131">
        <v>88701</v>
      </c>
      <c r="I73" s="131">
        <v>3237964</v>
      </c>
      <c r="J73" s="131">
        <v>32265</v>
      </c>
    </row>
    <row r="74" spans="1:10" s="15" customFormat="1" ht="15" customHeight="1">
      <c r="A74" s="18" t="s">
        <v>165</v>
      </c>
      <c r="B74" s="131">
        <v>530</v>
      </c>
      <c r="C74" s="131">
        <v>31727</v>
      </c>
      <c r="D74" s="131">
        <v>51727</v>
      </c>
      <c r="E74" s="131">
        <v>463</v>
      </c>
      <c r="F74" s="131">
        <v>20195</v>
      </c>
      <c r="G74" s="131">
        <v>39890</v>
      </c>
      <c r="H74" s="131">
        <v>990</v>
      </c>
      <c r="I74" s="131">
        <v>51906</v>
      </c>
      <c r="J74" s="131">
        <v>45997</v>
      </c>
    </row>
    <row r="75" spans="1:10" s="15" customFormat="1" ht="15" customHeight="1">
      <c r="A75" s="2" t="s">
        <v>144</v>
      </c>
      <c r="B75" s="131">
        <v>57901</v>
      </c>
      <c r="C75" s="131">
        <v>1541065</v>
      </c>
      <c r="D75" s="131">
        <v>23322</v>
      </c>
      <c r="E75" s="131">
        <v>40215</v>
      </c>
      <c r="F75" s="131">
        <v>896114</v>
      </c>
      <c r="G75" s="131">
        <v>19773</v>
      </c>
      <c r="H75" s="131">
        <v>98113</v>
      </c>
      <c r="I75" s="131">
        <v>2436944</v>
      </c>
      <c r="J75" s="131">
        <v>21615</v>
      </c>
    </row>
    <row r="76" spans="1:10" s="15" customFormat="1" ht="15" customHeight="1">
      <c r="A76" s="92" t="s">
        <v>113</v>
      </c>
      <c r="B76" s="134">
        <v>941849</v>
      </c>
      <c r="C76" s="134">
        <v>63515580</v>
      </c>
      <c r="D76" s="134">
        <v>51793</v>
      </c>
      <c r="E76" s="134">
        <v>878995</v>
      </c>
      <c r="F76" s="134">
        <v>39125906</v>
      </c>
      <c r="G76" s="134">
        <v>36121</v>
      </c>
      <c r="H76" s="134">
        <v>1821015</v>
      </c>
      <c r="I76" s="134">
        <v>102664320</v>
      </c>
      <c r="J76" s="134">
        <v>43335</v>
      </c>
    </row>
    <row r="77" ht="15" customHeight="1">
      <c r="A77" s="5"/>
    </row>
    <row r="78" ht="15" customHeight="1">
      <c r="A78" s="5" t="s">
        <v>197</v>
      </c>
    </row>
    <row r="79" ht="15" customHeight="1">
      <c r="A79" s="5" t="s">
        <v>188</v>
      </c>
    </row>
    <row r="80" ht="15" customHeight="1">
      <c r="A80" s="5" t="s">
        <v>216</v>
      </c>
    </row>
    <row r="81" ht="15" customHeight="1">
      <c r="A81" s="12" t="s">
        <v>125</v>
      </c>
    </row>
    <row r="83" ht="15" customHeight="1">
      <c r="A83" s="111" t="s">
        <v>204</v>
      </c>
    </row>
  </sheetData>
  <sheetProtection sheet="1"/>
  <mergeCells count="6">
    <mergeCell ref="A1:J1"/>
    <mergeCell ref="B8:D8"/>
    <mergeCell ref="E8:G8"/>
    <mergeCell ref="H8:J8"/>
    <mergeCell ref="A2:J2"/>
    <mergeCell ref="A3:J3"/>
  </mergeCells>
  <hyperlinks>
    <hyperlink ref="A83" r:id="rId1" display="© Commonwealth of Australia 2006"/>
  </hyperlinks>
  <printOptions/>
  <pageMargins left="0.7086614173228347" right="0.7086614173228347" top="0.7480314960629921" bottom="0.5511811023622047" header="0.31496062992125984" footer="0.31496062992125984"/>
  <pageSetup fitToHeight="0" fitToWidth="1" horizontalDpi="600" verticalDpi="600" orientation="landscape" paperSize="9" scale="77" r:id="rId3"/>
  <rowBreaks count="2" manualBreakCount="2">
    <brk id="32" max="9" man="1"/>
    <brk id="54" max="9" man="1"/>
  </rowBreaks>
  <drawing r:id="rId2"/>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AI72"/>
  <sheetViews>
    <sheetView zoomScalePageLayoutView="0" workbookViewId="0" topLeftCell="A1">
      <pane ySplit="5" topLeftCell="A6" activePane="bottomLeft" state="frozen"/>
      <selection pane="topLeft" activeCell="A1" sqref="A1:H1"/>
      <selection pane="bottomLeft" activeCell="A1" sqref="A1:H1"/>
    </sheetView>
  </sheetViews>
  <sheetFormatPr defaultColWidth="9.140625" defaultRowHeight="15" customHeight="1"/>
  <cols>
    <col min="1" max="1" width="29.57421875" style="1" customWidth="1"/>
    <col min="2" max="2" width="113.140625" style="1" customWidth="1"/>
    <col min="3" max="16384" width="9.140625" style="1" customWidth="1"/>
  </cols>
  <sheetData>
    <row r="1" spans="1:35" s="82" customFormat="1" ht="60" customHeight="1">
      <c r="A1" s="181" t="s">
        <v>161</v>
      </c>
      <c r="B1" s="18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2" ht="18.75" customHeight="1">
      <c r="A2" s="182" t="s">
        <v>211</v>
      </c>
      <c r="B2" s="182"/>
    </row>
    <row r="3" spans="1:2" ht="15" customHeight="1">
      <c r="A3" s="183" t="s">
        <v>306</v>
      </c>
      <c r="B3" s="183"/>
    </row>
    <row r="4" spans="1:2" ht="15" customHeight="1">
      <c r="A4" s="30"/>
      <c r="B4" s="31"/>
    </row>
    <row r="5" ht="19.5" customHeight="1">
      <c r="A5" s="32" t="s">
        <v>212</v>
      </c>
    </row>
    <row r="6" ht="15" customHeight="1">
      <c r="A6" s="29"/>
    </row>
    <row r="7" ht="15" customHeight="1">
      <c r="A7" s="16" t="s">
        <v>123</v>
      </c>
    </row>
    <row r="8" spans="1:2" ht="15" customHeight="1">
      <c r="A8" s="1" t="s">
        <v>132</v>
      </c>
      <c r="B8" s="1" t="s">
        <v>172</v>
      </c>
    </row>
    <row r="9" ht="15" customHeight="1">
      <c r="A9" s="16"/>
    </row>
    <row r="10" spans="1:2" ht="15" customHeight="1">
      <c r="A10" s="1" t="s">
        <v>114</v>
      </c>
      <c r="B10" s="1" t="s">
        <v>302</v>
      </c>
    </row>
    <row r="12" spans="1:2" ht="15" customHeight="1">
      <c r="A12" s="1" t="s">
        <v>108</v>
      </c>
      <c r="B12" s="1" t="s">
        <v>106</v>
      </c>
    </row>
    <row r="14" spans="1:2" ht="22.5">
      <c r="A14" s="45" t="s">
        <v>138</v>
      </c>
      <c r="B14" s="1" t="s">
        <v>107</v>
      </c>
    </row>
    <row r="15" ht="15" customHeight="1">
      <c r="B15" s="1" t="s">
        <v>88</v>
      </c>
    </row>
    <row r="17" spans="1:2" ht="15" customHeight="1">
      <c r="A17" s="1" t="s">
        <v>117</v>
      </c>
      <c r="B17" s="1" t="s">
        <v>118</v>
      </c>
    </row>
    <row r="18" ht="22.5">
      <c r="B18" s="45" t="s">
        <v>119</v>
      </c>
    </row>
    <row r="19" ht="15" customHeight="1">
      <c r="B19" s="1" t="s">
        <v>120</v>
      </c>
    </row>
    <row r="20" ht="15" customHeight="1">
      <c r="B20" s="1" t="s">
        <v>121</v>
      </c>
    </row>
    <row r="21" ht="15" customHeight="1">
      <c r="B21" s="1" t="s">
        <v>173</v>
      </c>
    </row>
    <row r="22" ht="15" customHeight="1">
      <c r="B22" s="1" t="s">
        <v>174</v>
      </c>
    </row>
    <row r="24" spans="1:2" ht="15" customHeight="1">
      <c r="A24" s="1" t="s">
        <v>89</v>
      </c>
      <c r="B24" s="1" t="s">
        <v>60</v>
      </c>
    </row>
    <row r="25" ht="15" customHeight="1">
      <c r="B25" s="17" t="s">
        <v>65</v>
      </c>
    </row>
    <row r="26" ht="15" customHeight="1">
      <c r="B26" s="17" t="s">
        <v>66</v>
      </c>
    </row>
    <row r="27" ht="15" customHeight="1">
      <c r="B27" s="17" t="s">
        <v>67</v>
      </c>
    </row>
    <row r="28" ht="15" customHeight="1">
      <c r="B28" s="17" t="s">
        <v>68</v>
      </c>
    </row>
    <row r="29" ht="15" customHeight="1">
      <c r="B29" s="17" t="s">
        <v>69</v>
      </c>
    </row>
    <row r="30" ht="15" customHeight="1">
      <c r="B30" s="17" t="s">
        <v>70</v>
      </c>
    </row>
    <row r="31" ht="15" customHeight="1">
      <c r="B31" s="17" t="s">
        <v>150</v>
      </c>
    </row>
    <row r="32" ht="15" customHeight="1">
      <c r="B32" s="17" t="s">
        <v>151</v>
      </c>
    </row>
    <row r="33" ht="15" customHeight="1">
      <c r="B33" s="17" t="s">
        <v>152</v>
      </c>
    </row>
    <row r="34" ht="15" customHeight="1">
      <c r="B34" s="17" t="s">
        <v>153</v>
      </c>
    </row>
    <row r="35" ht="15" customHeight="1">
      <c r="B35" s="17"/>
    </row>
    <row r="36" spans="1:2" ht="15" customHeight="1">
      <c r="A36" s="1" t="s">
        <v>91</v>
      </c>
      <c r="B36" s="1" t="s">
        <v>61</v>
      </c>
    </row>
    <row r="37" ht="15" customHeight="1">
      <c r="B37" s="17" t="s">
        <v>71</v>
      </c>
    </row>
    <row r="38" ht="15" customHeight="1">
      <c r="B38" s="17" t="s">
        <v>72</v>
      </c>
    </row>
    <row r="39" ht="15" customHeight="1">
      <c r="B39" s="17" t="s">
        <v>73</v>
      </c>
    </row>
    <row r="40" ht="15" customHeight="1">
      <c r="B40" s="17" t="s">
        <v>74</v>
      </c>
    </row>
    <row r="41" ht="15" customHeight="1">
      <c r="B41" s="17" t="s">
        <v>75</v>
      </c>
    </row>
    <row r="42" ht="15" customHeight="1">
      <c r="B42" s="17" t="s">
        <v>76</v>
      </c>
    </row>
    <row r="44" spans="1:2" ht="15" customHeight="1">
      <c r="A44" s="1" t="s">
        <v>109</v>
      </c>
      <c r="B44" s="1" t="s">
        <v>62</v>
      </c>
    </row>
    <row r="45" ht="15" customHeight="1">
      <c r="B45" s="17" t="s">
        <v>77</v>
      </c>
    </row>
    <row r="46" ht="15" customHeight="1">
      <c r="B46" s="17" t="s">
        <v>78</v>
      </c>
    </row>
    <row r="47" ht="15" customHeight="1">
      <c r="B47" s="17" t="s">
        <v>79</v>
      </c>
    </row>
    <row r="48" ht="15" customHeight="1">
      <c r="B48" s="17" t="s">
        <v>80</v>
      </c>
    </row>
    <row r="49" ht="15" customHeight="1">
      <c r="B49" s="17" t="s">
        <v>81</v>
      </c>
    </row>
    <row r="50" ht="15" customHeight="1">
      <c r="B50" s="17" t="s">
        <v>157</v>
      </c>
    </row>
    <row r="51" ht="15" customHeight="1">
      <c r="B51" s="17" t="s">
        <v>154</v>
      </c>
    </row>
    <row r="52" ht="15" customHeight="1">
      <c r="B52" s="17" t="s">
        <v>155</v>
      </c>
    </row>
    <row r="53" ht="15" customHeight="1">
      <c r="B53" s="17" t="s">
        <v>156</v>
      </c>
    </row>
    <row r="55" spans="1:2" ht="15" customHeight="1">
      <c r="A55" s="1" t="s">
        <v>110</v>
      </c>
      <c r="B55" s="1" t="s">
        <v>63</v>
      </c>
    </row>
    <row r="56" ht="15" customHeight="1">
      <c r="B56" s="17" t="s">
        <v>82</v>
      </c>
    </row>
    <row r="57" ht="15" customHeight="1">
      <c r="B57" s="17" t="s">
        <v>158</v>
      </c>
    </row>
    <row r="58" ht="15" customHeight="1">
      <c r="B58" s="17" t="s">
        <v>159</v>
      </c>
    </row>
    <row r="59" ht="15" customHeight="1">
      <c r="B59" s="17" t="s">
        <v>160</v>
      </c>
    </row>
    <row r="60" ht="15" customHeight="1">
      <c r="B60" s="42" t="s">
        <v>115</v>
      </c>
    </row>
    <row r="61" spans="1:11" ht="33.75">
      <c r="A61" s="42" t="s">
        <v>99</v>
      </c>
      <c r="B61" s="42" t="s">
        <v>98</v>
      </c>
      <c r="C61" s="12"/>
      <c r="D61" s="12"/>
      <c r="E61" s="12"/>
      <c r="F61" s="12"/>
      <c r="G61" s="12"/>
      <c r="H61" s="12"/>
      <c r="I61" s="12"/>
      <c r="J61" s="12"/>
      <c r="K61" s="12"/>
    </row>
    <row r="63" spans="1:2" ht="15" customHeight="1">
      <c r="A63" s="1" t="s">
        <v>111</v>
      </c>
      <c r="B63" s="1" t="s">
        <v>64</v>
      </c>
    </row>
    <row r="64" ht="15" customHeight="1">
      <c r="B64" s="17" t="s">
        <v>83</v>
      </c>
    </row>
    <row r="65" ht="15" customHeight="1">
      <c r="B65" s="17" t="s">
        <v>84</v>
      </c>
    </row>
    <row r="66" ht="15" customHeight="1">
      <c r="B66" s="17" t="s">
        <v>85</v>
      </c>
    </row>
    <row r="67" ht="15" customHeight="1">
      <c r="B67" s="17" t="s">
        <v>86</v>
      </c>
    </row>
    <row r="68" ht="15" customHeight="1">
      <c r="B68" s="17" t="s">
        <v>87</v>
      </c>
    </row>
    <row r="70" spans="1:2" ht="45">
      <c r="A70" s="47" t="s">
        <v>122</v>
      </c>
      <c r="B70" s="45" t="s">
        <v>305</v>
      </c>
    </row>
    <row r="72" ht="15" customHeight="1">
      <c r="A72" s="111" t="s">
        <v>204</v>
      </c>
    </row>
  </sheetData>
  <sheetProtection sheet="1"/>
  <mergeCells count="3">
    <mergeCell ref="A2:B2"/>
    <mergeCell ref="A3:B3"/>
    <mergeCell ref="A1:B1"/>
  </mergeCells>
  <hyperlinks>
    <hyperlink ref="A72" r:id="rId1" display="© Commonwealth of Australia 2006"/>
  </hyperlinks>
  <printOptions/>
  <pageMargins left="0.7" right="0.7" top="0.75" bottom="0.75" header="0.3" footer="0.3"/>
  <pageSetup fitToHeight="1" fitToWidth="1" horizontalDpi="600" verticalDpi="600" orientation="portrait" paperSize="9" scale="61" r:id="rId3"/>
  <drawing r:id="rId2"/>
</worksheet>
</file>

<file path=xl/worksheets/sheet20.xml><?xml version="1.0" encoding="utf-8"?>
<worksheet xmlns="http://schemas.openxmlformats.org/spreadsheetml/2006/main" xmlns:r="http://schemas.openxmlformats.org/officeDocument/2006/relationships">
  <sheetPr>
    <tabColor theme="0" tint="-0.04997999966144562"/>
    <pageSetUpPr fitToPage="1"/>
  </sheetPr>
  <dimension ref="A1:J92"/>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J1"/>
    </sheetView>
  </sheetViews>
  <sheetFormatPr defaultColWidth="9.140625" defaultRowHeight="15"/>
  <cols>
    <col min="1" max="1" width="40.00390625" style="14" customWidth="1"/>
    <col min="2" max="3" width="14.28125" style="44" customWidth="1"/>
    <col min="4" max="10" width="14.281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306</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spans="1:8" ht="15" customHeight="1">
      <c r="A7" s="188" t="str">
        <f>"Table 8  "&amp;Contents!C26</f>
        <v>Table 8  Migrants, Taxable income by Whether a temporary resident prior to permanent resident, By Location, Applicant status and Visa stream</v>
      </c>
      <c r="B7" s="188"/>
      <c r="C7" s="188"/>
      <c r="D7" s="188"/>
      <c r="E7" s="188"/>
      <c r="F7" s="188"/>
      <c r="G7" s="188"/>
      <c r="H7" s="188"/>
    </row>
    <row r="8" spans="1:10" ht="22.5" customHeight="1">
      <c r="A8" s="34"/>
      <c r="B8" s="184" t="s">
        <v>186</v>
      </c>
      <c r="C8" s="184"/>
      <c r="D8" s="184"/>
      <c r="E8" s="184" t="s">
        <v>185</v>
      </c>
      <c r="F8" s="184"/>
      <c r="G8" s="184"/>
      <c r="H8" s="184" t="s">
        <v>4</v>
      </c>
      <c r="I8" s="184"/>
      <c r="J8" s="184"/>
    </row>
    <row r="9" spans="1:10" s="15" customFormat="1" ht="30" customHeight="1">
      <c r="A9" s="55"/>
      <c r="B9" s="67" t="s">
        <v>0</v>
      </c>
      <c r="C9" s="67" t="s">
        <v>103</v>
      </c>
      <c r="D9" s="67" t="s">
        <v>104</v>
      </c>
      <c r="E9" s="67" t="s">
        <v>0</v>
      </c>
      <c r="F9" s="67" t="s">
        <v>103</v>
      </c>
      <c r="G9" s="67" t="s">
        <v>104</v>
      </c>
      <c r="H9" s="67" t="s">
        <v>0</v>
      </c>
      <c r="I9" s="67" t="s">
        <v>103</v>
      </c>
      <c r="J9" s="67" t="s">
        <v>104</v>
      </c>
    </row>
    <row r="10" spans="1:10" s="72" customFormat="1" ht="15" customHeight="1">
      <c r="A10" s="71"/>
      <c r="B10" s="69" t="s">
        <v>57</v>
      </c>
      <c r="C10" s="69" t="s">
        <v>58</v>
      </c>
      <c r="D10" s="69" t="s">
        <v>59</v>
      </c>
      <c r="E10" s="69" t="s">
        <v>57</v>
      </c>
      <c r="F10" s="69" t="s">
        <v>58</v>
      </c>
      <c r="G10" s="69" t="s">
        <v>59</v>
      </c>
      <c r="H10" s="69" t="s">
        <v>57</v>
      </c>
      <c r="I10" s="69" t="s">
        <v>58</v>
      </c>
      <c r="J10" s="69" t="s">
        <v>59</v>
      </c>
    </row>
    <row r="11" ht="15" customHeight="1">
      <c r="A11" s="112" t="s">
        <v>41</v>
      </c>
    </row>
    <row r="12" spans="1:10" ht="15" customHeight="1">
      <c r="A12" s="49" t="s">
        <v>5</v>
      </c>
      <c r="B12" s="106"/>
      <c r="C12" s="106"/>
      <c r="D12" s="102"/>
      <c r="E12" s="103"/>
      <c r="F12" s="103"/>
      <c r="G12" s="103"/>
      <c r="H12" s="103"/>
      <c r="I12" s="103"/>
      <c r="J12" s="103"/>
    </row>
    <row r="13" spans="1:10" ht="15" customHeight="1">
      <c r="A13" s="18" t="s">
        <v>1</v>
      </c>
      <c r="B13" s="131">
        <v>356749</v>
      </c>
      <c r="C13" s="131">
        <v>27125282</v>
      </c>
      <c r="D13" s="131">
        <v>60233</v>
      </c>
      <c r="E13" s="131">
        <v>12523</v>
      </c>
      <c r="F13" s="131">
        <v>1386355</v>
      </c>
      <c r="G13" s="131">
        <v>86673</v>
      </c>
      <c r="H13" s="131">
        <v>369269</v>
      </c>
      <c r="I13" s="131">
        <v>28512640</v>
      </c>
      <c r="J13" s="131">
        <v>60993</v>
      </c>
    </row>
    <row r="14" spans="1:10" ht="15" customHeight="1">
      <c r="A14" s="18" t="s">
        <v>2</v>
      </c>
      <c r="B14" s="131">
        <v>175908</v>
      </c>
      <c r="C14" s="131">
        <v>8660281</v>
      </c>
      <c r="D14" s="131">
        <v>39173</v>
      </c>
      <c r="E14" s="131">
        <v>7662</v>
      </c>
      <c r="F14" s="131">
        <v>450878</v>
      </c>
      <c r="G14" s="131">
        <v>41650</v>
      </c>
      <c r="H14" s="131">
        <v>183567</v>
      </c>
      <c r="I14" s="131">
        <v>9109171</v>
      </c>
      <c r="J14" s="131">
        <v>39284</v>
      </c>
    </row>
    <row r="15" spans="1:10" s="19" customFormat="1" ht="15" customHeight="1">
      <c r="A15" s="18" t="s">
        <v>3</v>
      </c>
      <c r="B15" s="131">
        <v>11722</v>
      </c>
      <c r="C15" s="131">
        <v>478593</v>
      </c>
      <c r="D15" s="131">
        <v>36137</v>
      </c>
      <c r="E15" s="131">
        <v>12230</v>
      </c>
      <c r="F15" s="131">
        <v>472899</v>
      </c>
      <c r="G15" s="131">
        <v>34472</v>
      </c>
      <c r="H15" s="131">
        <v>23951</v>
      </c>
      <c r="I15" s="131">
        <v>951428</v>
      </c>
      <c r="J15" s="131">
        <v>35127</v>
      </c>
    </row>
    <row r="16" spans="1:10" ht="15" customHeight="1">
      <c r="A16" s="18" t="s">
        <v>165</v>
      </c>
      <c r="B16" s="131">
        <v>147</v>
      </c>
      <c r="C16" s="131">
        <v>7357</v>
      </c>
      <c r="D16" s="131">
        <v>46262</v>
      </c>
      <c r="E16" s="131">
        <v>196</v>
      </c>
      <c r="F16" s="131">
        <v>10445</v>
      </c>
      <c r="G16" s="131">
        <v>45457</v>
      </c>
      <c r="H16" s="131">
        <v>341</v>
      </c>
      <c r="I16" s="131">
        <v>17759</v>
      </c>
      <c r="J16" s="131">
        <v>45797</v>
      </c>
    </row>
    <row r="17" spans="1:10" ht="15" customHeight="1">
      <c r="A17" s="18" t="s">
        <v>144</v>
      </c>
      <c r="B17" s="131">
        <v>79420</v>
      </c>
      <c r="C17" s="131">
        <v>1856679</v>
      </c>
      <c r="D17" s="131">
        <v>20570</v>
      </c>
      <c r="E17" s="131">
        <v>12</v>
      </c>
      <c r="F17" s="131">
        <v>244</v>
      </c>
      <c r="G17" s="131">
        <v>18290</v>
      </c>
      <c r="H17" s="131">
        <v>79434</v>
      </c>
      <c r="I17" s="131">
        <v>1857773</v>
      </c>
      <c r="J17" s="131">
        <v>20570</v>
      </c>
    </row>
    <row r="18" spans="1:10" s="19" customFormat="1" ht="15" customHeight="1">
      <c r="A18" s="51" t="s">
        <v>40</v>
      </c>
      <c r="B18" s="133">
        <v>623945</v>
      </c>
      <c r="C18" s="133">
        <v>38140006</v>
      </c>
      <c r="D18" s="133">
        <v>47721</v>
      </c>
      <c r="E18" s="133">
        <v>32620</v>
      </c>
      <c r="F18" s="133">
        <v>2320527</v>
      </c>
      <c r="G18" s="133">
        <v>49123</v>
      </c>
      <c r="H18" s="133">
        <v>656563</v>
      </c>
      <c r="I18" s="133">
        <v>40451669</v>
      </c>
      <c r="J18" s="133">
        <v>47783</v>
      </c>
    </row>
    <row r="19" spans="1:10" ht="15" customHeight="1">
      <c r="A19" s="49" t="s">
        <v>53</v>
      </c>
      <c r="B19" s="106"/>
      <c r="C19" s="106"/>
      <c r="D19" s="102"/>
      <c r="E19" s="103"/>
      <c r="F19" s="103"/>
      <c r="G19" s="103"/>
      <c r="H19" s="103"/>
      <c r="I19" s="103"/>
      <c r="J19" s="103"/>
    </row>
    <row r="20" spans="1:10" ht="15" customHeight="1">
      <c r="A20" s="18" t="s">
        <v>1</v>
      </c>
      <c r="B20" s="131">
        <v>156952</v>
      </c>
      <c r="C20" s="131">
        <v>6971825</v>
      </c>
      <c r="D20" s="131">
        <v>36858</v>
      </c>
      <c r="E20" s="131">
        <v>8770</v>
      </c>
      <c r="F20" s="131">
        <v>442712</v>
      </c>
      <c r="G20" s="131">
        <v>38677</v>
      </c>
      <c r="H20" s="131">
        <v>165719</v>
      </c>
      <c r="I20" s="131">
        <v>7415539</v>
      </c>
      <c r="J20" s="131">
        <v>36927</v>
      </c>
    </row>
    <row r="21" spans="1:10" ht="15" customHeight="1">
      <c r="A21" s="18" t="s">
        <v>2</v>
      </c>
      <c r="B21" s="131">
        <v>4030</v>
      </c>
      <c r="C21" s="131">
        <v>138867</v>
      </c>
      <c r="D21" s="131">
        <v>27328</v>
      </c>
      <c r="E21" s="131">
        <v>712</v>
      </c>
      <c r="F21" s="131">
        <v>29542</v>
      </c>
      <c r="G21" s="131">
        <v>31903</v>
      </c>
      <c r="H21" s="131">
        <v>4745</v>
      </c>
      <c r="I21" s="131">
        <v>168357</v>
      </c>
      <c r="J21" s="131">
        <v>27947</v>
      </c>
    </row>
    <row r="22" spans="1:10" ht="15" customHeight="1">
      <c r="A22" s="18" t="s">
        <v>3</v>
      </c>
      <c r="B22" s="131">
        <v>2793</v>
      </c>
      <c r="C22" s="131">
        <v>97240</v>
      </c>
      <c r="D22" s="131">
        <v>28830</v>
      </c>
      <c r="E22" s="131">
        <v>2324</v>
      </c>
      <c r="F22" s="131">
        <v>87144</v>
      </c>
      <c r="G22" s="131">
        <v>31457</v>
      </c>
      <c r="H22" s="131">
        <v>5116</v>
      </c>
      <c r="I22" s="131">
        <v>184020</v>
      </c>
      <c r="J22" s="131">
        <v>29942</v>
      </c>
    </row>
    <row r="23" spans="1:10" ht="15" customHeight="1">
      <c r="A23" s="18" t="s">
        <v>165</v>
      </c>
      <c r="B23" s="131">
        <v>51</v>
      </c>
      <c r="C23" s="131">
        <v>1724</v>
      </c>
      <c r="D23" s="131">
        <v>30286</v>
      </c>
      <c r="E23" s="131">
        <v>78</v>
      </c>
      <c r="F23" s="131">
        <v>4018</v>
      </c>
      <c r="G23" s="131">
        <v>44882</v>
      </c>
      <c r="H23" s="131">
        <v>131</v>
      </c>
      <c r="I23" s="131">
        <v>5868</v>
      </c>
      <c r="J23" s="131">
        <v>39585</v>
      </c>
    </row>
    <row r="24" spans="1:10" ht="15" customHeight="1">
      <c r="A24" s="18" t="s">
        <v>144</v>
      </c>
      <c r="B24" s="131">
        <v>16602</v>
      </c>
      <c r="C24" s="131">
        <v>528760</v>
      </c>
      <c r="D24" s="131">
        <v>29533</v>
      </c>
      <c r="E24" s="172"/>
      <c r="F24" s="172"/>
      <c r="G24" s="172"/>
      <c r="H24" s="131">
        <v>16602</v>
      </c>
      <c r="I24" s="131">
        <v>528715</v>
      </c>
      <c r="J24" s="131">
        <v>29533</v>
      </c>
    </row>
    <row r="25" spans="1:10" s="19" customFormat="1" ht="15" customHeight="1">
      <c r="A25" s="51" t="s">
        <v>40</v>
      </c>
      <c r="B25" s="133">
        <v>180425</v>
      </c>
      <c r="C25" s="133">
        <v>7737655</v>
      </c>
      <c r="D25" s="133">
        <v>35738</v>
      </c>
      <c r="E25" s="133">
        <v>11890</v>
      </c>
      <c r="F25" s="133">
        <v>562135</v>
      </c>
      <c r="G25" s="133">
        <v>36701</v>
      </c>
      <c r="H25" s="133">
        <v>192314</v>
      </c>
      <c r="I25" s="133">
        <v>8301503</v>
      </c>
      <c r="J25" s="133">
        <v>35787</v>
      </c>
    </row>
    <row r="26" spans="1:10" ht="15" customHeight="1">
      <c r="A26" s="49" t="s">
        <v>4</v>
      </c>
      <c r="B26" s="103"/>
      <c r="C26" s="103"/>
      <c r="D26" s="103"/>
      <c r="E26" s="103"/>
      <c r="F26" s="103"/>
      <c r="G26" s="103"/>
      <c r="H26" s="103"/>
      <c r="I26" s="103"/>
      <c r="J26" s="103"/>
    </row>
    <row r="27" spans="1:10" ht="15" customHeight="1">
      <c r="A27" s="18" t="s">
        <v>1</v>
      </c>
      <c r="B27" s="131">
        <v>513706</v>
      </c>
      <c r="C27" s="131">
        <v>34106892</v>
      </c>
      <c r="D27" s="131">
        <v>52805</v>
      </c>
      <c r="E27" s="131">
        <v>21287</v>
      </c>
      <c r="F27" s="131">
        <v>1829318</v>
      </c>
      <c r="G27" s="131">
        <v>66203</v>
      </c>
      <c r="H27" s="131">
        <v>534989</v>
      </c>
      <c r="I27" s="131">
        <v>35939109</v>
      </c>
      <c r="J27" s="131">
        <v>53158</v>
      </c>
    </row>
    <row r="28" spans="1:10" ht="15" customHeight="1">
      <c r="A28" s="18" t="s">
        <v>2</v>
      </c>
      <c r="B28" s="131">
        <v>179937</v>
      </c>
      <c r="C28" s="131">
        <v>8797797</v>
      </c>
      <c r="D28" s="131">
        <v>38908</v>
      </c>
      <c r="E28" s="131">
        <v>8372</v>
      </c>
      <c r="F28" s="131">
        <v>480307</v>
      </c>
      <c r="G28" s="131">
        <v>40740</v>
      </c>
      <c r="H28" s="131">
        <v>188315</v>
      </c>
      <c r="I28" s="131">
        <v>9277106</v>
      </c>
      <c r="J28" s="131">
        <v>38987</v>
      </c>
    </row>
    <row r="29" spans="1:10" ht="15" customHeight="1">
      <c r="A29" s="18" t="s">
        <v>3</v>
      </c>
      <c r="B29" s="131">
        <v>14512</v>
      </c>
      <c r="C29" s="131">
        <v>575374</v>
      </c>
      <c r="D29" s="131">
        <v>34740</v>
      </c>
      <c r="E29" s="131">
        <v>14553</v>
      </c>
      <c r="F29" s="131">
        <v>559972</v>
      </c>
      <c r="G29" s="131">
        <v>34070</v>
      </c>
      <c r="H29" s="131">
        <v>29063</v>
      </c>
      <c r="I29" s="131">
        <v>1134586</v>
      </c>
      <c r="J29" s="131">
        <v>34299</v>
      </c>
    </row>
    <row r="30" spans="1:10" ht="15" customHeight="1">
      <c r="A30" s="18" t="s">
        <v>165</v>
      </c>
      <c r="B30" s="131">
        <v>199</v>
      </c>
      <c r="C30" s="131">
        <v>9119</v>
      </c>
      <c r="D30" s="131">
        <v>37431</v>
      </c>
      <c r="E30" s="131">
        <v>271</v>
      </c>
      <c r="F30" s="131">
        <v>14133</v>
      </c>
      <c r="G30" s="131">
        <v>45239</v>
      </c>
      <c r="H30" s="131">
        <v>472</v>
      </c>
      <c r="I30" s="131">
        <v>23544</v>
      </c>
      <c r="J30" s="131">
        <v>43214</v>
      </c>
    </row>
    <row r="31" spans="1:10" ht="15" customHeight="1">
      <c r="A31" s="18" t="s">
        <v>144</v>
      </c>
      <c r="B31" s="131">
        <v>96024</v>
      </c>
      <c r="C31" s="131">
        <v>2385704</v>
      </c>
      <c r="D31" s="131">
        <v>21641</v>
      </c>
      <c r="E31" s="131">
        <v>20</v>
      </c>
      <c r="F31" s="131">
        <v>442</v>
      </c>
      <c r="G31" s="131">
        <v>18290</v>
      </c>
      <c r="H31" s="131">
        <v>96040</v>
      </c>
      <c r="I31" s="131">
        <v>2386671</v>
      </c>
      <c r="J31" s="131">
        <v>21640</v>
      </c>
    </row>
    <row r="32" spans="1:10" s="19" customFormat="1" ht="15" customHeight="1">
      <c r="A32" s="51" t="s">
        <v>40</v>
      </c>
      <c r="B32" s="133">
        <v>804373</v>
      </c>
      <c r="C32" s="133">
        <v>45890891</v>
      </c>
      <c r="D32" s="133">
        <v>44340</v>
      </c>
      <c r="E32" s="133">
        <v>44503</v>
      </c>
      <c r="F32" s="133">
        <v>2885517</v>
      </c>
      <c r="G32" s="133">
        <v>45297</v>
      </c>
      <c r="H32" s="133">
        <v>848878</v>
      </c>
      <c r="I32" s="133">
        <v>48768988</v>
      </c>
      <c r="J32" s="133">
        <v>44390</v>
      </c>
    </row>
    <row r="33" spans="1:10" ht="15" customHeight="1">
      <c r="A33" s="114" t="s">
        <v>42</v>
      </c>
      <c r="B33" s="106"/>
      <c r="C33" s="106"/>
      <c r="D33" s="102"/>
      <c r="E33" s="103"/>
      <c r="F33" s="103"/>
      <c r="G33" s="103"/>
      <c r="H33" s="103"/>
      <c r="I33" s="103"/>
      <c r="J33" s="103"/>
    </row>
    <row r="34" spans="1:10" ht="15" customHeight="1">
      <c r="A34" s="49" t="s">
        <v>5</v>
      </c>
      <c r="B34" s="106"/>
      <c r="C34" s="106"/>
      <c r="D34" s="102"/>
      <c r="E34" s="103"/>
      <c r="F34" s="103"/>
      <c r="G34" s="103"/>
      <c r="H34" s="103"/>
      <c r="I34" s="103"/>
      <c r="J34" s="103"/>
    </row>
    <row r="35" spans="1:10" s="15" customFormat="1" ht="15" customHeight="1">
      <c r="A35" s="18" t="s">
        <v>1</v>
      </c>
      <c r="B35" s="131">
        <v>191231</v>
      </c>
      <c r="C35" s="131">
        <v>16000728</v>
      </c>
      <c r="D35" s="131">
        <v>67113</v>
      </c>
      <c r="E35" s="131">
        <v>131315</v>
      </c>
      <c r="F35" s="131">
        <v>9666186</v>
      </c>
      <c r="G35" s="131">
        <v>66097</v>
      </c>
      <c r="H35" s="131">
        <v>322547</v>
      </c>
      <c r="I35" s="131">
        <v>25667624</v>
      </c>
      <c r="J35" s="131">
        <v>66676</v>
      </c>
    </row>
    <row r="36" spans="1:10" ht="15" customHeight="1">
      <c r="A36" s="18" t="s">
        <v>2</v>
      </c>
      <c r="B36" s="131">
        <v>136977</v>
      </c>
      <c r="C36" s="131">
        <v>6806961</v>
      </c>
      <c r="D36" s="131">
        <v>37000</v>
      </c>
      <c r="E36" s="131">
        <v>145971</v>
      </c>
      <c r="F36" s="131">
        <v>5901305</v>
      </c>
      <c r="G36" s="131">
        <v>34395</v>
      </c>
      <c r="H36" s="131">
        <v>282953</v>
      </c>
      <c r="I36" s="131">
        <v>12705988</v>
      </c>
      <c r="J36" s="131">
        <v>35595</v>
      </c>
    </row>
    <row r="37" spans="1:10" ht="15" customHeight="1">
      <c r="A37" s="18" t="s">
        <v>3</v>
      </c>
      <c r="B37" s="131">
        <v>173</v>
      </c>
      <c r="C37" s="131">
        <v>6839</v>
      </c>
      <c r="D37" s="131">
        <v>29869</v>
      </c>
      <c r="E37" s="131">
        <v>23369</v>
      </c>
      <c r="F37" s="131">
        <v>855791</v>
      </c>
      <c r="G37" s="131">
        <v>33548</v>
      </c>
      <c r="H37" s="131">
        <v>23545</v>
      </c>
      <c r="I37" s="131">
        <v>863015</v>
      </c>
      <c r="J37" s="131">
        <v>33517</v>
      </c>
    </row>
    <row r="38" spans="1:10" ht="15" customHeight="1">
      <c r="A38" s="18" t="s">
        <v>165</v>
      </c>
      <c r="B38" s="131">
        <v>98</v>
      </c>
      <c r="C38" s="131">
        <v>5949</v>
      </c>
      <c r="D38" s="131">
        <v>51443</v>
      </c>
      <c r="E38" s="131">
        <v>122</v>
      </c>
      <c r="F38" s="131">
        <v>7554</v>
      </c>
      <c r="G38" s="131">
        <v>52767</v>
      </c>
      <c r="H38" s="131">
        <v>219</v>
      </c>
      <c r="I38" s="131">
        <v>13248</v>
      </c>
      <c r="J38" s="131">
        <v>52318</v>
      </c>
    </row>
    <row r="39" spans="1:10" ht="15" customHeight="1">
      <c r="A39" s="18" t="s">
        <v>144</v>
      </c>
      <c r="B39" s="131">
        <v>670</v>
      </c>
      <c r="C39" s="131">
        <v>16366</v>
      </c>
      <c r="D39" s="131">
        <v>21004</v>
      </c>
      <c r="E39" s="131">
        <v>1278</v>
      </c>
      <c r="F39" s="131">
        <v>30438</v>
      </c>
      <c r="G39" s="131">
        <v>19348</v>
      </c>
      <c r="H39" s="131">
        <v>1946</v>
      </c>
      <c r="I39" s="131">
        <v>46701</v>
      </c>
      <c r="J39" s="131">
        <v>20037</v>
      </c>
    </row>
    <row r="40" spans="1:10" s="19" customFormat="1" ht="15">
      <c r="A40" s="51" t="s">
        <v>40</v>
      </c>
      <c r="B40" s="133">
        <v>329152</v>
      </c>
      <c r="C40" s="133">
        <v>22826500</v>
      </c>
      <c r="D40" s="133">
        <v>52620</v>
      </c>
      <c r="E40" s="133">
        <v>302053</v>
      </c>
      <c r="F40" s="133">
        <v>16465197</v>
      </c>
      <c r="G40" s="133">
        <v>43796</v>
      </c>
      <c r="H40" s="133">
        <v>631208</v>
      </c>
      <c r="I40" s="133">
        <v>39289340</v>
      </c>
      <c r="J40" s="133">
        <v>47905</v>
      </c>
    </row>
    <row r="41" spans="1:10" ht="15">
      <c r="A41" s="49" t="s">
        <v>53</v>
      </c>
      <c r="B41" s="130"/>
      <c r="C41" s="130"/>
      <c r="D41" s="130"/>
      <c r="E41" s="130"/>
      <c r="F41" s="103"/>
      <c r="G41" s="103"/>
      <c r="H41" s="103"/>
      <c r="I41" s="103"/>
      <c r="J41" s="103"/>
    </row>
    <row r="42" spans="1:10" ht="15" customHeight="1">
      <c r="A42" s="18" t="s">
        <v>1</v>
      </c>
      <c r="B42" s="131">
        <v>120372</v>
      </c>
      <c r="C42" s="131">
        <v>5890166</v>
      </c>
      <c r="D42" s="131">
        <v>37764</v>
      </c>
      <c r="E42" s="131">
        <v>142724</v>
      </c>
      <c r="F42" s="131">
        <v>6088840</v>
      </c>
      <c r="G42" s="131">
        <v>34961</v>
      </c>
      <c r="H42" s="131">
        <v>263093</v>
      </c>
      <c r="I42" s="131">
        <v>11974957</v>
      </c>
      <c r="J42" s="131">
        <v>36309</v>
      </c>
    </row>
    <row r="43" spans="1:10" ht="15" customHeight="1">
      <c r="A43" s="18" t="s">
        <v>2</v>
      </c>
      <c r="B43" s="131">
        <v>13183</v>
      </c>
      <c r="C43" s="131">
        <v>390256</v>
      </c>
      <c r="D43" s="131">
        <v>22636</v>
      </c>
      <c r="E43" s="131">
        <v>28126</v>
      </c>
      <c r="F43" s="131">
        <v>980848</v>
      </c>
      <c r="G43" s="131">
        <v>30692</v>
      </c>
      <c r="H43" s="131">
        <v>41314</v>
      </c>
      <c r="I43" s="131">
        <v>1370706</v>
      </c>
      <c r="J43" s="131">
        <v>28174</v>
      </c>
    </row>
    <row r="44" spans="1:10" ht="15">
      <c r="A44" s="18" t="s">
        <v>3</v>
      </c>
      <c r="B44" s="131">
        <v>83</v>
      </c>
      <c r="C44" s="131">
        <v>3039</v>
      </c>
      <c r="D44" s="131">
        <v>32347</v>
      </c>
      <c r="E44" s="131">
        <v>36008</v>
      </c>
      <c r="F44" s="131">
        <v>1240954</v>
      </c>
      <c r="G44" s="131">
        <v>29943</v>
      </c>
      <c r="H44" s="131">
        <v>36096</v>
      </c>
      <c r="I44" s="131">
        <v>1243074</v>
      </c>
      <c r="J44" s="131">
        <v>29946</v>
      </c>
    </row>
    <row r="45" spans="1:10" ht="15">
      <c r="A45" s="18" t="s">
        <v>165</v>
      </c>
      <c r="B45" s="131">
        <v>105</v>
      </c>
      <c r="C45" s="131">
        <v>5478</v>
      </c>
      <c r="D45" s="131">
        <v>43544</v>
      </c>
      <c r="E45" s="131">
        <v>201</v>
      </c>
      <c r="F45" s="131">
        <v>9712</v>
      </c>
      <c r="G45" s="131">
        <v>43924</v>
      </c>
      <c r="H45" s="131">
        <v>297</v>
      </c>
      <c r="I45" s="131">
        <v>14880</v>
      </c>
      <c r="J45" s="131">
        <v>43925</v>
      </c>
    </row>
    <row r="46" spans="1:10" ht="15">
      <c r="A46" s="18" t="s">
        <v>144</v>
      </c>
      <c r="B46" s="131">
        <v>61</v>
      </c>
      <c r="C46" s="131">
        <v>1865</v>
      </c>
      <c r="D46" s="131">
        <v>26187</v>
      </c>
      <c r="E46" s="131">
        <v>66</v>
      </c>
      <c r="F46" s="131">
        <v>1587</v>
      </c>
      <c r="G46" s="131">
        <v>18052</v>
      </c>
      <c r="H46" s="131">
        <v>128</v>
      </c>
      <c r="I46" s="131">
        <v>3464</v>
      </c>
      <c r="J46" s="131">
        <v>21325</v>
      </c>
    </row>
    <row r="47" spans="1:10" s="19" customFormat="1" ht="15">
      <c r="A47" s="51" t="s">
        <v>40</v>
      </c>
      <c r="B47" s="133">
        <v>133802</v>
      </c>
      <c r="C47" s="133">
        <v>6290038</v>
      </c>
      <c r="D47" s="133">
        <v>36213</v>
      </c>
      <c r="E47" s="133">
        <v>207125</v>
      </c>
      <c r="F47" s="133">
        <v>8319704</v>
      </c>
      <c r="G47" s="133">
        <v>33101</v>
      </c>
      <c r="H47" s="133">
        <v>340930</v>
      </c>
      <c r="I47" s="133">
        <v>14607878</v>
      </c>
      <c r="J47" s="133">
        <v>34261</v>
      </c>
    </row>
    <row r="48" spans="1:10" ht="15">
      <c r="A48" s="49" t="s">
        <v>4</v>
      </c>
      <c r="B48" s="105"/>
      <c r="C48" s="105"/>
      <c r="D48" s="103"/>
      <c r="E48" s="103"/>
      <c r="F48" s="103"/>
      <c r="G48" s="103"/>
      <c r="H48" s="103"/>
      <c r="I48" s="103"/>
      <c r="J48" s="103"/>
    </row>
    <row r="49" spans="1:10" ht="15">
      <c r="A49" s="18" t="s">
        <v>1</v>
      </c>
      <c r="B49" s="131">
        <v>311605</v>
      </c>
      <c r="C49" s="131">
        <v>21892092</v>
      </c>
      <c r="D49" s="131">
        <v>54256</v>
      </c>
      <c r="E49" s="131">
        <v>274039</v>
      </c>
      <c r="F49" s="131">
        <v>15754465</v>
      </c>
      <c r="G49" s="131">
        <v>47631</v>
      </c>
      <c r="H49" s="131">
        <v>585637</v>
      </c>
      <c r="I49" s="131">
        <v>37651741</v>
      </c>
      <c r="J49" s="131">
        <v>51034</v>
      </c>
    </row>
    <row r="50" spans="1:10" ht="15">
      <c r="A50" s="18" t="s">
        <v>2</v>
      </c>
      <c r="B50" s="131">
        <v>150168</v>
      </c>
      <c r="C50" s="131">
        <v>7197385</v>
      </c>
      <c r="D50" s="131">
        <v>35688</v>
      </c>
      <c r="E50" s="131">
        <v>174098</v>
      </c>
      <c r="F50" s="131">
        <v>6882034</v>
      </c>
      <c r="G50" s="131">
        <v>33753</v>
      </c>
      <c r="H50" s="131">
        <v>324264</v>
      </c>
      <c r="I50" s="131">
        <v>14074862</v>
      </c>
      <c r="J50" s="131">
        <v>34582</v>
      </c>
    </row>
    <row r="51" spans="1:10" ht="15">
      <c r="A51" s="18" t="s">
        <v>3</v>
      </c>
      <c r="B51" s="131">
        <v>259</v>
      </c>
      <c r="C51" s="131">
        <v>10010</v>
      </c>
      <c r="D51" s="131">
        <v>30776</v>
      </c>
      <c r="E51" s="131">
        <v>59384</v>
      </c>
      <c r="F51" s="131">
        <v>2096178</v>
      </c>
      <c r="G51" s="131">
        <v>31285</v>
      </c>
      <c r="H51" s="131">
        <v>59642</v>
      </c>
      <c r="I51" s="131">
        <v>2106048</v>
      </c>
      <c r="J51" s="131">
        <v>31281</v>
      </c>
    </row>
    <row r="52" spans="1:10" ht="15">
      <c r="A52" s="18" t="s">
        <v>165</v>
      </c>
      <c r="B52" s="131">
        <v>201</v>
      </c>
      <c r="C52" s="131">
        <v>11444</v>
      </c>
      <c r="D52" s="131">
        <v>50257</v>
      </c>
      <c r="E52" s="131">
        <v>316</v>
      </c>
      <c r="F52" s="131">
        <v>17003</v>
      </c>
      <c r="G52" s="131">
        <v>47252</v>
      </c>
      <c r="H52" s="131">
        <v>522</v>
      </c>
      <c r="I52" s="131">
        <v>28605</v>
      </c>
      <c r="J52" s="131">
        <v>48595</v>
      </c>
    </row>
    <row r="53" spans="1:10" ht="15">
      <c r="A53" s="18" t="s">
        <v>144</v>
      </c>
      <c r="B53" s="131">
        <v>734</v>
      </c>
      <c r="C53" s="131">
        <v>18277</v>
      </c>
      <c r="D53" s="131">
        <v>21124</v>
      </c>
      <c r="E53" s="131">
        <v>1344</v>
      </c>
      <c r="F53" s="131">
        <v>31996</v>
      </c>
      <c r="G53" s="131">
        <v>19337</v>
      </c>
      <c r="H53" s="131">
        <v>2072</v>
      </c>
      <c r="I53" s="131">
        <v>50099</v>
      </c>
      <c r="J53" s="131">
        <v>20094</v>
      </c>
    </row>
    <row r="54" spans="1:10" s="19" customFormat="1" ht="15">
      <c r="A54" s="51" t="s">
        <v>40</v>
      </c>
      <c r="B54" s="133">
        <v>462955</v>
      </c>
      <c r="C54" s="133">
        <v>29128212</v>
      </c>
      <c r="D54" s="133">
        <v>47098</v>
      </c>
      <c r="E54" s="133">
        <v>509183</v>
      </c>
      <c r="F54" s="133">
        <v>24780858</v>
      </c>
      <c r="G54" s="133">
        <v>39128</v>
      </c>
      <c r="H54" s="133">
        <v>972136</v>
      </c>
      <c r="I54" s="133">
        <v>53906510</v>
      </c>
      <c r="J54" s="133">
        <v>42429</v>
      </c>
    </row>
    <row r="55" spans="1:10" ht="15">
      <c r="A55" s="113" t="s">
        <v>4</v>
      </c>
      <c r="B55" s="105"/>
      <c r="C55" s="105"/>
      <c r="D55" s="103"/>
      <c r="E55" s="103"/>
      <c r="F55" s="103"/>
      <c r="G55" s="103"/>
      <c r="H55" s="103"/>
      <c r="I55" s="103"/>
      <c r="J55" s="103"/>
    </row>
    <row r="56" spans="1:10" ht="15">
      <c r="A56" s="49" t="s">
        <v>5</v>
      </c>
      <c r="B56" s="105"/>
      <c r="C56" s="105"/>
      <c r="D56" s="103"/>
      <c r="E56" s="103"/>
      <c r="F56" s="103"/>
      <c r="G56" s="103"/>
      <c r="H56" s="103"/>
      <c r="I56" s="103"/>
      <c r="J56" s="103"/>
    </row>
    <row r="57" spans="1:10" ht="15">
      <c r="A57" s="18" t="s">
        <v>1</v>
      </c>
      <c r="B57" s="131">
        <v>547982</v>
      </c>
      <c r="C57" s="131">
        <v>43113976</v>
      </c>
      <c r="D57" s="131">
        <v>62322</v>
      </c>
      <c r="E57" s="131">
        <v>143835</v>
      </c>
      <c r="F57" s="131">
        <v>11054529</v>
      </c>
      <c r="G57" s="131">
        <v>67913</v>
      </c>
      <c r="H57" s="131">
        <v>691814</v>
      </c>
      <c r="I57" s="131">
        <v>54170683</v>
      </c>
      <c r="J57" s="131">
        <v>63400</v>
      </c>
    </row>
    <row r="58" spans="1:10" ht="15">
      <c r="A58" s="18" t="s">
        <v>2</v>
      </c>
      <c r="B58" s="131">
        <v>312892</v>
      </c>
      <c r="C58" s="131">
        <v>15463918</v>
      </c>
      <c r="D58" s="131">
        <v>38205</v>
      </c>
      <c r="E58" s="131">
        <v>153630</v>
      </c>
      <c r="F58" s="131">
        <v>6351063</v>
      </c>
      <c r="G58" s="131">
        <v>34700</v>
      </c>
      <c r="H58" s="131">
        <v>466519</v>
      </c>
      <c r="I58" s="131">
        <v>21806779</v>
      </c>
      <c r="J58" s="131">
        <v>36948</v>
      </c>
    </row>
    <row r="59" spans="1:10" ht="15">
      <c r="A59" s="18" t="s">
        <v>3</v>
      </c>
      <c r="B59" s="131">
        <v>11892</v>
      </c>
      <c r="C59" s="131">
        <v>485659</v>
      </c>
      <c r="D59" s="131">
        <v>36055</v>
      </c>
      <c r="E59" s="131">
        <v>35605</v>
      </c>
      <c r="F59" s="131">
        <v>1327587</v>
      </c>
      <c r="G59" s="131">
        <v>33930</v>
      </c>
      <c r="H59" s="131">
        <v>47495</v>
      </c>
      <c r="I59" s="131">
        <v>1813955</v>
      </c>
      <c r="J59" s="131">
        <v>34377</v>
      </c>
    </row>
    <row r="60" spans="1:10" ht="15">
      <c r="A60" s="18" t="s">
        <v>165</v>
      </c>
      <c r="B60" s="131">
        <v>246</v>
      </c>
      <c r="C60" s="131">
        <v>13506</v>
      </c>
      <c r="D60" s="131">
        <v>48595</v>
      </c>
      <c r="E60" s="131">
        <v>311</v>
      </c>
      <c r="F60" s="131">
        <v>17326</v>
      </c>
      <c r="G60" s="131">
        <v>48822</v>
      </c>
      <c r="H60" s="131">
        <v>557</v>
      </c>
      <c r="I60" s="131">
        <v>30793</v>
      </c>
      <c r="J60" s="131">
        <v>48788</v>
      </c>
    </row>
    <row r="61" spans="1:10" ht="15">
      <c r="A61" s="18" t="s">
        <v>144</v>
      </c>
      <c r="B61" s="131">
        <v>80088</v>
      </c>
      <c r="C61" s="131">
        <v>1873721</v>
      </c>
      <c r="D61" s="131">
        <v>20571</v>
      </c>
      <c r="E61" s="131">
        <v>1288</v>
      </c>
      <c r="F61" s="131">
        <v>30711</v>
      </c>
      <c r="G61" s="131">
        <v>19326</v>
      </c>
      <c r="H61" s="131">
        <v>81384</v>
      </c>
      <c r="I61" s="131">
        <v>1903857</v>
      </c>
      <c r="J61" s="131">
        <v>20563</v>
      </c>
    </row>
    <row r="62" spans="1:10" s="19" customFormat="1" ht="15">
      <c r="A62" s="51" t="s">
        <v>40</v>
      </c>
      <c r="B62" s="133">
        <v>953098</v>
      </c>
      <c r="C62" s="133">
        <v>60958424</v>
      </c>
      <c r="D62" s="133">
        <v>49258</v>
      </c>
      <c r="E62" s="133">
        <v>334672</v>
      </c>
      <c r="F62" s="133">
        <v>18783715</v>
      </c>
      <c r="G62" s="133">
        <v>44238</v>
      </c>
      <c r="H62" s="133">
        <v>1287770</v>
      </c>
      <c r="I62" s="133">
        <v>79742541</v>
      </c>
      <c r="J62" s="133">
        <v>47840</v>
      </c>
    </row>
    <row r="63" spans="1:10" ht="15">
      <c r="A63" s="49" t="s">
        <v>53</v>
      </c>
      <c r="B63" s="105"/>
      <c r="C63" s="105"/>
      <c r="D63" s="103"/>
      <c r="E63" s="103"/>
      <c r="F63" s="103"/>
      <c r="G63" s="103"/>
      <c r="H63" s="103"/>
      <c r="I63" s="103"/>
      <c r="J63" s="103"/>
    </row>
    <row r="64" spans="1:10" ht="15">
      <c r="A64" s="18" t="s">
        <v>1</v>
      </c>
      <c r="B64" s="131">
        <v>277325</v>
      </c>
      <c r="C64" s="131">
        <v>12865319</v>
      </c>
      <c r="D64" s="131">
        <v>37173</v>
      </c>
      <c r="E64" s="131">
        <v>151488</v>
      </c>
      <c r="F64" s="131">
        <v>6529957</v>
      </c>
      <c r="G64" s="131">
        <v>35179</v>
      </c>
      <c r="H64" s="131">
        <v>428811</v>
      </c>
      <c r="I64" s="131">
        <v>19397640</v>
      </c>
      <c r="J64" s="131">
        <v>36583</v>
      </c>
    </row>
    <row r="65" spans="1:10" ht="15">
      <c r="A65" s="18" t="s">
        <v>2</v>
      </c>
      <c r="B65" s="131">
        <v>17214</v>
      </c>
      <c r="C65" s="131">
        <v>528727</v>
      </c>
      <c r="D65" s="131">
        <v>23766</v>
      </c>
      <c r="E65" s="131">
        <v>28837</v>
      </c>
      <c r="F65" s="131">
        <v>1010127</v>
      </c>
      <c r="G65" s="131">
        <v>30706</v>
      </c>
      <c r="H65" s="131">
        <v>46056</v>
      </c>
      <c r="I65" s="131">
        <v>1538475</v>
      </c>
      <c r="J65" s="131">
        <v>28144</v>
      </c>
    </row>
    <row r="66" spans="1:10" ht="15">
      <c r="A66" s="18" t="s">
        <v>3</v>
      </c>
      <c r="B66" s="131">
        <v>2875</v>
      </c>
      <c r="C66" s="131">
        <v>100280</v>
      </c>
      <c r="D66" s="131">
        <v>28900</v>
      </c>
      <c r="E66" s="131">
        <v>38335</v>
      </c>
      <c r="F66" s="131">
        <v>1326625</v>
      </c>
      <c r="G66" s="131">
        <v>30028</v>
      </c>
      <c r="H66" s="131">
        <v>41210</v>
      </c>
      <c r="I66" s="131">
        <v>1426410</v>
      </c>
      <c r="J66" s="131">
        <v>29944</v>
      </c>
    </row>
    <row r="67" spans="1:10" ht="15">
      <c r="A67" s="18" t="s">
        <v>165</v>
      </c>
      <c r="B67" s="131">
        <v>152</v>
      </c>
      <c r="C67" s="131">
        <v>7042</v>
      </c>
      <c r="D67" s="131">
        <v>38490</v>
      </c>
      <c r="E67" s="131">
        <v>275</v>
      </c>
      <c r="F67" s="131">
        <v>13511</v>
      </c>
      <c r="G67" s="131">
        <v>44259</v>
      </c>
      <c r="H67" s="131">
        <v>432</v>
      </c>
      <c r="I67" s="131">
        <v>20853</v>
      </c>
      <c r="J67" s="131">
        <v>42206</v>
      </c>
    </row>
    <row r="68" spans="1:10" ht="15">
      <c r="A68" s="18" t="s">
        <v>144</v>
      </c>
      <c r="B68" s="131">
        <v>16661</v>
      </c>
      <c r="C68" s="131">
        <v>530525</v>
      </c>
      <c r="D68" s="131">
        <v>29528</v>
      </c>
      <c r="E68" s="131">
        <v>71</v>
      </c>
      <c r="F68" s="131">
        <v>1739</v>
      </c>
      <c r="G68" s="131">
        <v>18052</v>
      </c>
      <c r="H68" s="131">
        <v>16729</v>
      </c>
      <c r="I68" s="131">
        <v>532141</v>
      </c>
      <c r="J68" s="131">
        <v>29467</v>
      </c>
    </row>
    <row r="69" spans="1:10" s="19" customFormat="1" ht="15">
      <c r="A69" s="51" t="s">
        <v>40</v>
      </c>
      <c r="B69" s="133">
        <v>314226</v>
      </c>
      <c r="C69" s="133">
        <v>14033918</v>
      </c>
      <c r="D69" s="133">
        <v>35915</v>
      </c>
      <c r="E69" s="133">
        <v>219010</v>
      </c>
      <c r="F69" s="133">
        <v>8879846</v>
      </c>
      <c r="G69" s="133">
        <v>33277</v>
      </c>
      <c r="H69" s="133">
        <v>533239</v>
      </c>
      <c r="I69" s="133">
        <v>22917070</v>
      </c>
      <c r="J69" s="133">
        <v>34856</v>
      </c>
    </row>
    <row r="70" spans="1:10" ht="15">
      <c r="A70" s="49" t="s">
        <v>4</v>
      </c>
      <c r="B70" s="129"/>
      <c r="C70" s="129"/>
      <c r="D70" s="129"/>
      <c r="E70" s="129"/>
      <c r="F70" s="129"/>
      <c r="G70" s="129"/>
      <c r="H70" s="129"/>
      <c r="I70" s="129"/>
      <c r="J70" s="129"/>
    </row>
    <row r="71" spans="1:10" ht="15">
      <c r="A71" s="18" t="s">
        <v>1</v>
      </c>
      <c r="B71" s="131">
        <v>825305</v>
      </c>
      <c r="C71" s="131">
        <v>55996540</v>
      </c>
      <c r="D71" s="131">
        <v>53240</v>
      </c>
      <c r="E71" s="131">
        <v>295322</v>
      </c>
      <c r="F71" s="131">
        <v>17585595</v>
      </c>
      <c r="G71" s="131">
        <v>48702</v>
      </c>
      <c r="H71" s="131">
        <v>1120627</v>
      </c>
      <c r="I71" s="131">
        <v>73585296</v>
      </c>
      <c r="J71" s="131">
        <v>52213</v>
      </c>
    </row>
    <row r="72" spans="1:10" ht="15">
      <c r="A72" s="18" t="s">
        <v>2</v>
      </c>
      <c r="B72" s="131">
        <v>330107</v>
      </c>
      <c r="C72" s="131">
        <v>15990388</v>
      </c>
      <c r="D72" s="131">
        <v>37378</v>
      </c>
      <c r="E72" s="131">
        <v>182469</v>
      </c>
      <c r="F72" s="131">
        <v>7361638</v>
      </c>
      <c r="G72" s="131">
        <v>34020</v>
      </c>
      <c r="H72" s="131">
        <v>512580</v>
      </c>
      <c r="I72" s="131">
        <v>23346214</v>
      </c>
      <c r="J72" s="131">
        <v>36178</v>
      </c>
    </row>
    <row r="73" spans="1:10" ht="15">
      <c r="A73" s="18" t="s">
        <v>3</v>
      </c>
      <c r="B73" s="131">
        <v>14769</v>
      </c>
      <c r="C73" s="131">
        <v>585945</v>
      </c>
      <c r="D73" s="131">
        <v>34627</v>
      </c>
      <c r="E73" s="131">
        <v>73937</v>
      </c>
      <c r="F73" s="131">
        <v>2652772</v>
      </c>
      <c r="G73" s="131">
        <v>31879</v>
      </c>
      <c r="H73" s="131">
        <v>88701</v>
      </c>
      <c r="I73" s="131">
        <v>3237964</v>
      </c>
      <c r="J73" s="131">
        <v>32265</v>
      </c>
    </row>
    <row r="74" spans="1:10" ht="15">
      <c r="A74" s="18" t="s">
        <v>165</v>
      </c>
      <c r="B74" s="131">
        <v>399</v>
      </c>
      <c r="C74" s="131">
        <v>20687</v>
      </c>
      <c r="D74" s="131">
        <v>45997</v>
      </c>
      <c r="E74" s="131">
        <v>589</v>
      </c>
      <c r="F74" s="131">
        <v>31135</v>
      </c>
      <c r="G74" s="131">
        <v>46041</v>
      </c>
      <c r="H74" s="131">
        <v>990</v>
      </c>
      <c r="I74" s="131">
        <v>51906</v>
      </c>
      <c r="J74" s="131">
        <v>45997</v>
      </c>
    </row>
    <row r="75" spans="1:10" ht="15">
      <c r="A75" s="18" t="s">
        <v>144</v>
      </c>
      <c r="B75" s="131">
        <v>96750</v>
      </c>
      <c r="C75" s="131">
        <v>2403789</v>
      </c>
      <c r="D75" s="131">
        <v>21640</v>
      </c>
      <c r="E75" s="131">
        <v>1363</v>
      </c>
      <c r="F75" s="131">
        <v>32491</v>
      </c>
      <c r="G75" s="131">
        <v>19322</v>
      </c>
      <c r="H75" s="131">
        <v>98113</v>
      </c>
      <c r="I75" s="131">
        <v>2436944</v>
      </c>
      <c r="J75" s="131">
        <v>21615</v>
      </c>
    </row>
    <row r="76" spans="1:10" s="15" customFormat="1" ht="15">
      <c r="A76" s="20" t="s">
        <v>40</v>
      </c>
      <c r="B76" s="134">
        <v>1267324</v>
      </c>
      <c r="C76" s="134">
        <v>75011587</v>
      </c>
      <c r="D76" s="134">
        <v>45275</v>
      </c>
      <c r="E76" s="134">
        <v>553688</v>
      </c>
      <c r="F76" s="134">
        <v>27665393</v>
      </c>
      <c r="G76" s="134">
        <v>39577</v>
      </c>
      <c r="H76" s="134">
        <v>1821015</v>
      </c>
      <c r="I76" s="134">
        <v>102664320</v>
      </c>
      <c r="J76" s="134">
        <v>43335</v>
      </c>
    </row>
    <row r="77" ht="15">
      <c r="A77" s="12"/>
    </row>
    <row r="78" ht="15">
      <c r="A78" s="5" t="s">
        <v>205</v>
      </c>
    </row>
    <row r="79" ht="15">
      <c r="A79" s="5" t="s">
        <v>216</v>
      </c>
    </row>
    <row r="80" ht="15">
      <c r="A80" s="12" t="s">
        <v>125</v>
      </c>
    </row>
    <row r="81" ht="15">
      <c r="A81" s="12"/>
    </row>
    <row r="82" ht="15">
      <c r="A82" s="111" t="s">
        <v>204</v>
      </c>
    </row>
    <row r="87" spans="1:3" ht="15">
      <c r="A87" s="18"/>
      <c r="B87" s="115"/>
      <c r="C87" s="115"/>
    </row>
    <row r="88" spans="1:3" ht="15">
      <c r="A88" s="18"/>
      <c r="B88" s="115"/>
      <c r="C88" s="115"/>
    </row>
    <row r="89" spans="1:3" ht="15">
      <c r="A89" s="18"/>
      <c r="B89" s="115"/>
      <c r="C89" s="115"/>
    </row>
    <row r="90" spans="1:3" ht="15">
      <c r="A90" s="18"/>
      <c r="B90" s="115"/>
      <c r="C90" s="115"/>
    </row>
    <row r="91" spans="1:3" ht="15">
      <c r="A91" s="18"/>
      <c r="B91" s="115"/>
      <c r="C91" s="115"/>
    </row>
    <row r="92" spans="2:3" ht="15">
      <c r="B92" s="115"/>
      <c r="C92" s="115"/>
    </row>
  </sheetData>
  <sheetProtection sheet="1"/>
  <mergeCells count="7">
    <mergeCell ref="A1:J1"/>
    <mergeCell ref="A2:J2"/>
    <mergeCell ref="A3:J3"/>
    <mergeCell ref="B8:D8"/>
    <mergeCell ref="E8:G8"/>
    <mergeCell ref="H8:J8"/>
    <mergeCell ref="A7:H7"/>
  </mergeCells>
  <hyperlinks>
    <hyperlink ref="A8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5"/>
  <rowBreaks count="2" manualBreakCount="2">
    <brk id="32" max="9" man="1"/>
    <brk id="54" max="9" man="1"/>
  </rowBreaks>
  <drawing r:id="rId4"/>
  <legacyDrawing r:id="rId3"/>
</worksheet>
</file>

<file path=xl/worksheets/sheet21.xml><?xml version="1.0" encoding="utf-8"?>
<worksheet xmlns="http://schemas.openxmlformats.org/spreadsheetml/2006/main" xmlns:r="http://schemas.openxmlformats.org/officeDocument/2006/relationships">
  <dimension ref="A1:J72"/>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J1"/>
    </sheetView>
  </sheetViews>
  <sheetFormatPr defaultColWidth="9.140625" defaultRowHeight="15" customHeight="1"/>
  <cols>
    <col min="1" max="1" width="40.00390625" style="14" customWidth="1"/>
    <col min="2" max="4" width="14.28125" style="44" customWidth="1"/>
    <col min="5" max="10" width="14.281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306</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4" t="str">
        <f>"Table 9  "&amp;Contents!C27</f>
        <v>Table 9  Migrants, Taxable income or loss decile characteristics of 2016-17 individual tax return lodgers who were aged 15 years and over on 1 July 2016, By Sex and Visa stream</v>
      </c>
    </row>
    <row r="8" spans="1:10" ht="22.5" customHeight="1">
      <c r="A8" s="34"/>
      <c r="B8" s="193" t="s">
        <v>43</v>
      </c>
      <c r="C8" s="193"/>
      <c r="D8" s="193"/>
      <c r="E8" s="193" t="s">
        <v>44</v>
      </c>
      <c r="F8" s="193"/>
      <c r="G8" s="193"/>
      <c r="H8" s="190" t="s">
        <v>192</v>
      </c>
      <c r="I8" s="190"/>
      <c r="J8" s="190"/>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141"/>
      <c r="B10" s="77" t="s">
        <v>57</v>
      </c>
      <c r="C10" s="77" t="s">
        <v>58</v>
      </c>
      <c r="D10" s="77" t="s">
        <v>59</v>
      </c>
      <c r="E10" s="77" t="s">
        <v>57</v>
      </c>
      <c r="F10" s="77" t="s">
        <v>58</v>
      </c>
      <c r="G10" s="77" t="s">
        <v>59</v>
      </c>
      <c r="H10" s="77" t="s">
        <v>57</v>
      </c>
      <c r="I10" s="77" t="s">
        <v>58</v>
      </c>
      <c r="J10" s="77" t="s">
        <v>59</v>
      </c>
    </row>
    <row r="11" spans="1:4" s="15" customFormat="1" ht="15" customHeight="1">
      <c r="A11" s="83" t="s">
        <v>1</v>
      </c>
      <c r="B11" s="97"/>
      <c r="C11" s="97"/>
      <c r="D11" s="97"/>
    </row>
    <row r="12" spans="1:10" s="15" customFormat="1" ht="15" customHeight="1">
      <c r="A12" s="169" t="s">
        <v>238</v>
      </c>
      <c r="B12" s="131">
        <v>43836</v>
      </c>
      <c r="C12" s="131">
        <v>64501</v>
      </c>
      <c r="D12" s="148">
        <v>1925</v>
      </c>
      <c r="E12" s="131">
        <v>64444</v>
      </c>
      <c r="F12" s="131">
        <v>128546</v>
      </c>
      <c r="G12" s="148">
        <v>1732</v>
      </c>
      <c r="H12" s="131">
        <v>108290</v>
      </c>
      <c r="I12" s="131">
        <v>193531</v>
      </c>
      <c r="J12" s="148">
        <v>1808</v>
      </c>
    </row>
    <row r="13" spans="1:10" s="15" customFormat="1" ht="15" customHeight="1">
      <c r="A13" s="169" t="s">
        <v>239</v>
      </c>
      <c r="B13" s="131">
        <v>39189</v>
      </c>
      <c r="C13" s="131">
        <v>565636</v>
      </c>
      <c r="D13" s="148">
        <v>14585</v>
      </c>
      <c r="E13" s="131">
        <v>50373</v>
      </c>
      <c r="F13" s="131">
        <v>721733</v>
      </c>
      <c r="G13" s="148">
        <v>14394</v>
      </c>
      <c r="H13" s="131">
        <v>89567</v>
      </c>
      <c r="I13" s="131">
        <v>1287439</v>
      </c>
      <c r="J13" s="148">
        <v>14476</v>
      </c>
    </row>
    <row r="14" spans="1:10" s="15" customFormat="1" ht="15" customHeight="1">
      <c r="A14" s="169" t="s">
        <v>240</v>
      </c>
      <c r="B14" s="131">
        <v>41481</v>
      </c>
      <c r="C14" s="131">
        <v>933861</v>
      </c>
      <c r="D14" s="148">
        <v>22217</v>
      </c>
      <c r="E14" s="131">
        <v>46955</v>
      </c>
      <c r="F14" s="131">
        <v>1059152</v>
      </c>
      <c r="G14" s="148">
        <v>22333</v>
      </c>
      <c r="H14" s="131">
        <v>88442</v>
      </c>
      <c r="I14" s="131">
        <v>1993160</v>
      </c>
      <c r="J14" s="148">
        <v>22281</v>
      </c>
    </row>
    <row r="15" spans="1:10" s="15" customFormat="1" ht="15" customHeight="1">
      <c r="A15" s="169" t="s">
        <v>241</v>
      </c>
      <c r="B15" s="131">
        <v>40420</v>
      </c>
      <c r="C15" s="131">
        <v>1267085</v>
      </c>
      <c r="D15" s="148">
        <v>31364</v>
      </c>
      <c r="E15" s="131">
        <v>48288</v>
      </c>
      <c r="F15" s="131">
        <v>1513225</v>
      </c>
      <c r="G15" s="148">
        <v>31366</v>
      </c>
      <c r="H15" s="131">
        <v>88717</v>
      </c>
      <c r="I15" s="131">
        <v>2780516</v>
      </c>
      <c r="J15" s="148">
        <v>31365</v>
      </c>
    </row>
    <row r="16" spans="1:10" s="15" customFormat="1" ht="15" customHeight="1">
      <c r="A16" s="169" t="s">
        <v>242</v>
      </c>
      <c r="B16" s="131">
        <v>45689</v>
      </c>
      <c r="C16" s="131">
        <v>1832723</v>
      </c>
      <c r="D16" s="148">
        <v>40116</v>
      </c>
      <c r="E16" s="131">
        <v>50629</v>
      </c>
      <c r="F16" s="131">
        <v>2027983</v>
      </c>
      <c r="G16" s="148">
        <v>40016</v>
      </c>
      <c r="H16" s="131">
        <v>96328</v>
      </c>
      <c r="I16" s="131">
        <v>3861109</v>
      </c>
      <c r="J16" s="148">
        <v>40065</v>
      </c>
    </row>
    <row r="17" spans="1:10" s="15" customFormat="1" ht="15" customHeight="1">
      <c r="A17" s="169" t="s">
        <v>243</v>
      </c>
      <c r="B17" s="131">
        <v>59288</v>
      </c>
      <c r="C17" s="131">
        <v>2937079</v>
      </c>
      <c r="D17" s="148">
        <v>49677</v>
      </c>
      <c r="E17" s="131">
        <v>53418</v>
      </c>
      <c r="F17" s="131">
        <v>2631751</v>
      </c>
      <c r="G17" s="148">
        <v>49232</v>
      </c>
      <c r="H17" s="131">
        <v>112716</v>
      </c>
      <c r="I17" s="131">
        <v>5569332</v>
      </c>
      <c r="J17" s="148">
        <v>49470</v>
      </c>
    </row>
    <row r="18" spans="1:10" s="15" customFormat="1" ht="15" customHeight="1">
      <c r="A18" s="169" t="s">
        <v>244</v>
      </c>
      <c r="B18" s="131">
        <v>71006</v>
      </c>
      <c r="C18" s="131">
        <v>4265723</v>
      </c>
      <c r="D18" s="148">
        <v>59955</v>
      </c>
      <c r="E18" s="131">
        <v>52214</v>
      </c>
      <c r="F18" s="131">
        <v>3129509</v>
      </c>
      <c r="G18" s="148">
        <v>59778</v>
      </c>
      <c r="H18" s="131">
        <v>123231</v>
      </c>
      <c r="I18" s="131">
        <v>7395937</v>
      </c>
      <c r="J18" s="148">
        <v>59880</v>
      </c>
    </row>
    <row r="19" spans="1:10" s="15" customFormat="1" ht="15" customHeight="1">
      <c r="A19" s="169" t="s">
        <v>245</v>
      </c>
      <c r="B19" s="131">
        <v>76339</v>
      </c>
      <c r="C19" s="131">
        <v>5692368</v>
      </c>
      <c r="D19" s="148">
        <v>74441</v>
      </c>
      <c r="E19" s="131">
        <v>50478</v>
      </c>
      <c r="F19" s="131">
        <v>3756982</v>
      </c>
      <c r="G19" s="148">
        <v>74187</v>
      </c>
      <c r="H19" s="131">
        <v>126829</v>
      </c>
      <c r="I19" s="131">
        <v>9450244</v>
      </c>
      <c r="J19" s="148">
        <v>74337</v>
      </c>
    </row>
    <row r="20" spans="1:10" s="15" customFormat="1" ht="15" customHeight="1">
      <c r="A20" s="169" t="s">
        <v>246</v>
      </c>
      <c r="B20" s="131">
        <v>89034</v>
      </c>
      <c r="C20" s="131">
        <v>8569999</v>
      </c>
      <c r="D20" s="148">
        <v>95545</v>
      </c>
      <c r="E20" s="131">
        <v>48936</v>
      </c>
      <c r="F20" s="131">
        <v>4661554</v>
      </c>
      <c r="G20" s="148">
        <v>94121</v>
      </c>
      <c r="H20" s="131">
        <v>137988</v>
      </c>
      <c r="I20" s="131">
        <v>13233373</v>
      </c>
      <c r="J20" s="148">
        <v>95030</v>
      </c>
    </row>
    <row r="21" spans="1:10" s="15" customFormat="1" ht="15" customHeight="1">
      <c r="A21" s="169" t="s">
        <v>247</v>
      </c>
      <c r="B21" s="131">
        <v>114504</v>
      </c>
      <c r="C21" s="131">
        <v>21830276</v>
      </c>
      <c r="D21" s="148">
        <v>150397</v>
      </c>
      <c r="E21" s="131">
        <v>34009</v>
      </c>
      <c r="F21" s="131">
        <v>5976998</v>
      </c>
      <c r="G21" s="148">
        <v>142997</v>
      </c>
      <c r="H21" s="131">
        <v>148526</v>
      </c>
      <c r="I21" s="131">
        <v>27818651</v>
      </c>
      <c r="J21" s="148">
        <v>148644</v>
      </c>
    </row>
    <row r="22" spans="1:10" s="15" customFormat="1" ht="15" customHeight="1">
      <c r="A22" s="83" t="s">
        <v>2</v>
      </c>
      <c r="B22" s="103"/>
      <c r="C22" s="103"/>
      <c r="D22" s="103"/>
      <c r="E22" s="103"/>
      <c r="F22" s="103"/>
      <c r="G22" s="103"/>
      <c r="H22" s="105"/>
      <c r="I22" s="105"/>
      <c r="J22" s="105"/>
    </row>
    <row r="23" spans="1:10" s="15" customFormat="1" ht="15" customHeight="1">
      <c r="A23" s="169" t="s">
        <v>238</v>
      </c>
      <c r="B23" s="131">
        <v>16853</v>
      </c>
      <c r="C23" s="131">
        <v>35063</v>
      </c>
      <c r="D23" s="148">
        <v>2616</v>
      </c>
      <c r="E23" s="131">
        <v>47586</v>
      </c>
      <c r="F23" s="131">
        <v>111501</v>
      </c>
      <c r="G23" s="148">
        <v>2102</v>
      </c>
      <c r="H23" s="131">
        <v>64457</v>
      </c>
      <c r="I23" s="131">
        <v>147095</v>
      </c>
      <c r="J23" s="148">
        <v>2227</v>
      </c>
    </row>
    <row r="24" spans="1:10" s="15" customFormat="1" ht="15" customHeight="1">
      <c r="A24" s="169" t="s">
        <v>239</v>
      </c>
      <c r="B24" s="131">
        <v>19569</v>
      </c>
      <c r="C24" s="131">
        <v>285490</v>
      </c>
      <c r="D24" s="148">
        <v>14810</v>
      </c>
      <c r="E24" s="131">
        <v>44877</v>
      </c>
      <c r="F24" s="131">
        <v>645648</v>
      </c>
      <c r="G24" s="148">
        <v>14461</v>
      </c>
      <c r="H24" s="131">
        <v>64462</v>
      </c>
      <c r="I24" s="131">
        <v>931360</v>
      </c>
      <c r="J24" s="148">
        <v>14569</v>
      </c>
    </row>
    <row r="25" spans="1:10" s="15" customFormat="1" ht="15" customHeight="1">
      <c r="A25" s="169" t="s">
        <v>240</v>
      </c>
      <c r="B25" s="131">
        <v>21971</v>
      </c>
      <c r="C25" s="131">
        <v>493967</v>
      </c>
      <c r="D25" s="148">
        <v>22179</v>
      </c>
      <c r="E25" s="131">
        <v>42793</v>
      </c>
      <c r="F25" s="131">
        <v>963264</v>
      </c>
      <c r="G25" s="148">
        <v>22253</v>
      </c>
      <c r="H25" s="131">
        <v>64777</v>
      </c>
      <c r="I25" s="131">
        <v>1457545</v>
      </c>
      <c r="J25" s="148">
        <v>22227</v>
      </c>
    </row>
    <row r="26" spans="1:10" s="15" customFormat="1" ht="15" customHeight="1">
      <c r="A26" s="169" t="s">
        <v>241</v>
      </c>
      <c r="B26" s="131">
        <v>20178</v>
      </c>
      <c r="C26" s="131">
        <v>631854</v>
      </c>
      <c r="D26" s="148">
        <v>31287</v>
      </c>
      <c r="E26" s="131">
        <v>39748</v>
      </c>
      <c r="F26" s="131">
        <v>1243581</v>
      </c>
      <c r="G26" s="148">
        <v>31269</v>
      </c>
      <c r="H26" s="131">
        <v>59931</v>
      </c>
      <c r="I26" s="131">
        <v>1875588</v>
      </c>
      <c r="J26" s="148">
        <v>31274</v>
      </c>
    </row>
    <row r="27" spans="1:10" s="15" customFormat="1" ht="15" customHeight="1">
      <c r="A27" s="169" t="s">
        <v>242</v>
      </c>
      <c r="B27" s="131">
        <v>21899</v>
      </c>
      <c r="C27" s="131">
        <v>878186</v>
      </c>
      <c r="D27" s="148">
        <v>40100</v>
      </c>
      <c r="E27" s="131">
        <v>38855</v>
      </c>
      <c r="F27" s="131">
        <v>1552549</v>
      </c>
      <c r="G27" s="148">
        <v>39882</v>
      </c>
      <c r="H27" s="131">
        <v>60756</v>
      </c>
      <c r="I27" s="131">
        <v>2430868</v>
      </c>
      <c r="J27" s="148">
        <v>39965</v>
      </c>
    </row>
    <row r="28" spans="1:10" s="15" customFormat="1" ht="15" customHeight="1">
      <c r="A28" s="169" t="s">
        <v>243</v>
      </c>
      <c r="B28" s="131">
        <v>22815</v>
      </c>
      <c r="C28" s="131">
        <v>1122218</v>
      </c>
      <c r="D28" s="148">
        <v>49106</v>
      </c>
      <c r="E28" s="131">
        <v>32259</v>
      </c>
      <c r="F28" s="131">
        <v>1580032</v>
      </c>
      <c r="G28" s="148">
        <v>48835</v>
      </c>
      <c r="H28" s="131">
        <v>55088</v>
      </c>
      <c r="I28" s="131">
        <v>2702879</v>
      </c>
      <c r="J28" s="148">
        <v>48951</v>
      </c>
    </row>
    <row r="29" spans="1:10" s="15" customFormat="1" ht="15" customHeight="1">
      <c r="A29" s="169" t="s">
        <v>244</v>
      </c>
      <c r="B29" s="131">
        <v>22447</v>
      </c>
      <c r="C29" s="131">
        <v>1344353</v>
      </c>
      <c r="D29" s="148">
        <v>59700</v>
      </c>
      <c r="E29" s="131">
        <v>23991</v>
      </c>
      <c r="F29" s="131">
        <v>1433335</v>
      </c>
      <c r="G29" s="148">
        <v>59480</v>
      </c>
      <c r="H29" s="131">
        <v>46446</v>
      </c>
      <c r="I29" s="131">
        <v>2778206</v>
      </c>
      <c r="J29" s="148">
        <v>59587</v>
      </c>
    </row>
    <row r="30" spans="1:10" s="15" customFormat="1" ht="15" customHeight="1">
      <c r="A30" s="169" t="s">
        <v>245</v>
      </c>
      <c r="B30" s="131">
        <v>19886</v>
      </c>
      <c r="C30" s="131">
        <v>1477230</v>
      </c>
      <c r="D30" s="148">
        <v>74024</v>
      </c>
      <c r="E30" s="131">
        <v>17726</v>
      </c>
      <c r="F30" s="131">
        <v>1312820</v>
      </c>
      <c r="G30" s="148">
        <v>73719</v>
      </c>
      <c r="H30" s="131">
        <v>37611</v>
      </c>
      <c r="I30" s="131">
        <v>2789895</v>
      </c>
      <c r="J30" s="148">
        <v>73873</v>
      </c>
    </row>
    <row r="31" spans="1:10" s="15" customFormat="1" ht="15" customHeight="1">
      <c r="A31" s="169" t="s">
        <v>246</v>
      </c>
      <c r="B31" s="131">
        <v>18063</v>
      </c>
      <c r="C31" s="131">
        <v>1725847</v>
      </c>
      <c r="D31" s="148">
        <v>94427</v>
      </c>
      <c r="E31" s="131">
        <v>12922</v>
      </c>
      <c r="F31" s="131">
        <v>1221098</v>
      </c>
      <c r="G31" s="148">
        <v>93027</v>
      </c>
      <c r="H31" s="131">
        <v>30987</v>
      </c>
      <c r="I31" s="131">
        <v>2947282</v>
      </c>
      <c r="J31" s="148">
        <v>93844</v>
      </c>
    </row>
    <row r="32" spans="1:10" s="15" customFormat="1" ht="15" customHeight="1">
      <c r="A32" s="169" t="s">
        <v>247</v>
      </c>
      <c r="B32" s="131">
        <v>19155</v>
      </c>
      <c r="C32" s="131">
        <v>3678196</v>
      </c>
      <c r="D32" s="148">
        <v>150891</v>
      </c>
      <c r="E32" s="131">
        <v>8907</v>
      </c>
      <c r="F32" s="131">
        <v>1605141</v>
      </c>
      <c r="G32" s="148">
        <v>146453</v>
      </c>
      <c r="H32" s="131">
        <v>28064</v>
      </c>
      <c r="I32" s="131">
        <v>5283928</v>
      </c>
      <c r="J32" s="148">
        <v>149546</v>
      </c>
    </row>
    <row r="33" spans="1:10" s="15" customFormat="1" ht="15" customHeight="1">
      <c r="A33" s="83" t="s">
        <v>3</v>
      </c>
      <c r="B33" s="103"/>
      <c r="C33" s="103"/>
      <c r="D33" s="103"/>
      <c r="E33" s="103"/>
      <c r="F33" s="103"/>
      <c r="G33" s="103"/>
      <c r="H33" s="105"/>
      <c r="I33" s="105"/>
      <c r="J33" s="105"/>
    </row>
    <row r="34" spans="1:10" s="15" customFormat="1" ht="15" customHeight="1">
      <c r="A34" s="169" t="s">
        <v>238</v>
      </c>
      <c r="B34" s="131">
        <v>3732</v>
      </c>
      <c r="C34" s="131">
        <v>12546</v>
      </c>
      <c r="D34" s="148">
        <v>4766</v>
      </c>
      <c r="E34" s="131">
        <v>2830</v>
      </c>
      <c r="F34" s="131">
        <v>10823</v>
      </c>
      <c r="G34" s="148">
        <v>4268</v>
      </c>
      <c r="H34" s="131">
        <v>6565</v>
      </c>
      <c r="I34" s="131">
        <v>23368</v>
      </c>
      <c r="J34" s="148">
        <v>4541</v>
      </c>
    </row>
    <row r="35" spans="1:10" s="15" customFormat="1" ht="15" customHeight="1">
      <c r="A35" s="169" t="s">
        <v>239</v>
      </c>
      <c r="B35" s="131">
        <v>8617</v>
      </c>
      <c r="C35" s="131">
        <v>126060</v>
      </c>
      <c r="D35" s="148">
        <v>14804</v>
      </c>
      <c r="E35" s="131">
        <v>5332</v>
      </c>
      <c r="F35" s="131">
        <v>77032</v>
      </c>
      <c r="G35" s="148">
        <v>14478</v>
      </c>
      <c r="H35" s="131">
        <v>13953</v>
      </c>
      <c r="I35" s="131">
        <v>203168</v>
      </c>
      <c r="J35" s="148">
        <v>14683</v>
      </c>
    </row>
    <row r="36" spans="1:10" s="15" customFormat="1" ht="15" customHeight="1">
      <c r="A36" s="169" t="s">
        <v>240</v>
      </c>
      <c r="B36" s="131">
        <v>9985</v>
      </c>
      <c r="C36" s="131">
        <v>225537</v>
      </c>
      <c r="D36" s="148">
        <v>22414</v>
      </c>
      <c r="E36" s="131">
        <v>5537</v>
      </c>
      <c r="F36" s="131">
        <v>124960</v>
      </c>
      <c r="G36" s="148">
        <v>22367</v>
      </c>
      <c r="H36" s="131">
        <v>15525</v>
      </c>
      <c r="I36" s="131">
        <v>350589</v>
      </c>
      <c r="J36" s="148">
        <v>22397</v>
      </c>
    </row>
    <row r="37" spans="1:10" s="15" customFormat="1" ht="15" customHeight="1">
      <c r="A37" s="169" t="s">
        <v>241</v>
      </c>
      <c r="B37" s="131">
        <v>8682</v>
      </c>
      <c r="C37" s="131">
        <v>271107</v>
      </c>
      <c r="D37" s="148">
        <v>31206</v>
      </c>
      <c r="E37" s="131">
        <v>4814</v>
      </c>
      <c r="F37" s="131">
        <v>150247</v>
      </c>
      <c r="G37" s="148">
        <v>31183</v>
      </c>
      <c r="H37" s="131">
        <v>13502</v>
      </c>
      <c r="I37" s="131">
        <v>421585</v>
      </c>
      <c r="J37" s="148">
        <v>31197</v>
      </c>
    </row>
    <row r="38" spans="1:10" s="15" customFormat="1" ht="15" customHeight="1">
      <c r="A38" s="169" t="s">
        <v>242</v>
      </c>
      <c r="B38" s="131">
        <v>9041</v>
      </c>
      <c r="C38" s="131">
        <v>362660</v>
      </c>
      <c r="D38" s="148">
        <v>40086</v>
      </c>
      <c r="E38" s="131">
        <v>4108</v>
      </c>
      <c r="F38" s="131">
        <v>164129</v>
      </c>
      <c r="G38" s="148">
        <v>39855</v>
      </c>
      <c r="H38" s="131">
        <v>13150</v>
      </c>
      <c r="I38" s="131">
        <v>526812</v>
      </c>
      <c r="J38" s="148">
        <v>40007</v>
      </c>
    </row>
    <row r="39" spans="1:10" s="15" customFormat="1" ht="15" customHeight="1">
      <c r="A39" s="169" t="s">
        <v>243</v>
      </c>
      <c r="B39" s="131">
        <v>7895</v>
      </c>
      <c r="C39" s="131">
        <v>386842</v>
      </c>
      <c r="D39" s="148">
        <v>48871</v>
      </c>
      <c r="E39" s="131">
        <v>2907</v>
      </c>
      <c r="F39" s="131">
        <v>141709</v>
      </c>
      <c r="G39" s="148">
        <v>48572</v>
      </c>
      <c r="H39" s="131">
        <v>10802</v>
      </c>
      <c r="I39" s="131">
        <v>528595</v>
      </c>
      <c r="J39" s="148">
        <v>48786</v>
      </c>
    </row>
    <row r="40" spans="1:10" s="15" customFormat="1" ht="15" customHeight="1">
      <c r="A40" s="169" t="s">
        <v>244</v>
      </c>
      <c r="B40" s="131">
        <v>5560</v>
      </c>
      <c r="C40" s="131">
        <v>331744</v>
      </c>
      <c r="D40" s="148">
        <v>59440</v>
      </c>
      <c r="E40" s="131">
        <v>1702</v>
      </c>
      <c r="F40" s="131">
        <v>101381</v>
      </c>
      <c r="G40" s="148">
        <v>59323</v>
      </c>
      <c r="H40" s="131">
        <v>7262</v>
      </c>
      <c r="I40" s="131">
        <v>433092</v>
      </c>
      <c r="J40" s="148">
        <v>59410</v>
      </c>
    </row>
    <row r="41" spans="1:10" s="15" customFormat="1" ht="15" customHeight="1">
      <c r="A41" s="169" t="s">
        <v>245</v>
      </c>
      <c r="B41" s="131">
        <v>3505</v>
      </c>
      <c r="C41" s="131">
        <v>257765</v>
      </c>
      <c r="D41" s="148">
        <v>73049</v>
      </c>
      <c r="E41" s="131">
        <v>963</v>
      </c>
      <c r="F41" s="131">
        <v>70955</v>
      </c>
      <c r="G41" s="148">
        <v>73274</v>
      </c>
      <c r="H41" s="131">
        <v>4465</v>
      </c>
      <c r="I41" s="131">
        <v>328618</v>
      </c>
      <c r="J41" s="148">
        <v>73089</v>
      </c>
    </row>
    <row r="42" spans="1:10" s="15" customFormat="1" ht="15" customHeight="1">
      <c r="A42" s="169" t="s">
        <v>246</v>
      </c>
      <c r="B42" s="131">
        <v>1928</v>
      </c>
      <c r="C42" s="131">
        <v>182153</v>
      </c>
      <c r="D42" s="148">
        <v>93098</v>
      </c>
      <c r="E42" s="131">
        <v>516</v>
      </c>
      <c r="F42" s="131">
        <v>48452</v>
      </c>
      <c r="G42" s="148">
        <v>92474</v>
      </c>
      <c r="H42" s="131">
        <v>2444</v>
      </c>
      <c r="I42" s="131">
        <v>230617</v>
      </c>
      <c r="J42" s="148">
        <v>92962</v>
      </c>
    </row>
    <row r="43" spans="1:10" s="15" customFormat="1" ht="15" customHeight="1">
      <c r="A43" s="169" t="s">
        <v>247</v>
      </c>
      <c r="B43" s="131">
        <v>844</v>
      </c>
      <c r="C43" s="131">
        <v>152200</v>
      </c>
      <c r="D43" s="158">
        <v>136067</v>
      </c>
      <c r="E43" s="131">
        <v>196</v>
      </c>
      <c r="F43" s="131">
        <v>42267</v>
      </c>
      <c r="G43" s="158">
        <v>135795</v>
      </c>
      <c r="H43" s="131">
        <v>1041</v>
      </c>
      <c r="I43" s="131">
        <v>192667</v>
      </c>
      <c r="J43" s="158">
        <v>135895</v>
      </c>
    </row>
    <row r="44" spans="1:10" s="15" customFormat="1" ht="15" customHeight="1">
      <c r="A44" s="83" t="s">
        <v>144</v>
      </c>
      <c r="B44" s="103"/>
      <c r="C44" s="103"/>
      <c r="D44" s="103"/>
      <c r="E44" s="103"/>
      <c r="F44" s="103"/>
      <c r="G44" s="103"/>
      <c r="H44" s="105"/>
      <c r="I44" s="105"/>
      <c r="J44" s="105"/>
    </row>
    <row r="45" spans="1:10" s="15" customFormat="1" ht="15" customHeight="1">
      <c r="A45" s="169" t="s">
        <v>238</v>
      </c>
      <c r="B45" s="131">
        <v>11038</v>
      </c>
      <c r="C45" s="131">
        <v>40895</v>
      </c>
      <c r="D45" s="148">
        <v>3595</v>
      </c>
      <c r="E45" s="131">
        <v>10549</v>
      </c>
      <c r="F45" s="131">
        <v>36448</v>
      </c>
      <c r="G45" s="148">
        <v>3182</v>
      </c>
      <c r="H45" s="131">
        <v>21587</v>
      </c>
      <c r="I45" s="131">
        <v>77381</v>
      </c>
      <c r="J45" s="148">
        <v>3387</v>
      </c>
    </row>
    <row r="46" spans="1:10" s="15" customFormat="1" ht="15" customHeight="1">
      <c r="A46" s="169" t="s">
        <v>239</v>
      </c>
      <c r="B46" s="131">
        <v>10760</v>
      </c>
      <c r="C46" s="131">
        <v>155837</v>
      </c>
      <c r="D46" s="148">
        <v>14673</v>
      </c>
      <c r="E46" s="131">
        <v>8895</v>
      </c>
      <c r="F46" s="131">
        <v>126913</v>
      </c>
      <c r="G46" s="148">
        <v>14369</v>
      </c>
      <c r="H46" s="131">
        <v>19652</v>
      </c>
      <c r="I46" s="131">
        <v>282724</v>
      </c>
      <c r="J46" s="148">
        <v>14533</v>
      </c>
    </row>
    <row r="47" spans="1:10" s="15" customFormat="1" ht="15" customHeight="1">
      <c r="A47" s="169" t="s">
        <v>240</v>
      </c>
      <c r="B47" s="131">
        <v>11393</v>
      </c>
      <c r="C47" s="131">
        <v>256613</v>
      </c>
      <c r="D47" s="148">
        <v>22217</v>
      </c>
      <c r="E47" s="131">
        <v>7180</v>
      </c>
      <c r="F47" s="131">
        <v>161833</v>
      </c>
      <c r="G47" s="148">
        <v>22289</v>
      </c>
      <c r="H47" s="131">
        <v>18572</v>
      </c>
      <c r="I47" s="131">
        <v>418421</v>
      </c>
      <c r="J47" s="148">
        <v>22244</v>
      </c>
    </row>
    <row r="48" spans="1:10" s="15" customFormat="1" ht="15" customHeight="1">
      <c r="A48" s="169" t="s">
        <v>241</v>
      </c>
      <c r="B48" s="131">
        <v>8839</v>
      </c>
      <c r="C48" s="131">
        <v>274250</v>
      </c>
      <c r="D48" s="148">
        <v>30912</v>
      </c>
      <c r="E48" s="131">
        <v>5449</v>
      </c>
      <c r="F48" s="131">
        <v>168933</v>
      </c>
      <c r="G48" s="148">
        <v>30811</v>
      </c>
      <c r="H48" s="131">
        <v>14286</v>
      </c>
      <c r="I48" s="131">
        <v>443179</v>
      </c>
      <c r="J48" s="148">
        <v>30873</v>
      </c>
    </row>
    <row r="49" spans="1:10" s="15" customFormat="1" ht="15" customHeight="1">
      <c r="A49" s="169" t="s">
        <v>242</v>
      </c>
      <c r="B49" s="131">
        <v>6463</v>
      </c>
      <c r="C49" s="131">
        <v>257617</v>
      </c>
      <c r="D49" s="148">
        <v>39731</v>
      </c>
      <c r="E49" s="131">
        <v>3740</v>
      </c>
      <c r="F49" s="131">
        <v>149056</v>
      </c>
      <c r="G49" s="148">
        <v>39658</v>
      </c>
      <c r="H49" s="131">
        <v>10209</v>
      </c>
      <c r="I49" s="131">
        <v>406921</v>
      </c>
      <c r="J49" s="148">
        <v>39704</v>
      </c>
    </row>
    <row r="50" spans="1:10" s="15" customFormat="1" ht="15" customHeight="1">
      <c r="A50" s="169" t="s">
        <v>243</v>
      </c>
      <c r="B50" s="131">
        <v>4808</v>
      </c>
      <c r="C50" s="131">
        <v>235679</v>
      </c>
      <c r="D50" s="148">
        <v>48853</v>
      </c>
      <c r="E50" s="131">
        <v>2392</v>
      </c>
      <c r="F50" s="131">
        <v>116899</v>
      </c>
      <c r="G50" s="148">
        <v>48683</v>
      </c>
      <c r="H50" s="131">
        <v>7207</v>
      </c>
      <c r="I50" s="131">
        <v>352952</v>
      </c>
      <c r="J50" s="148">
        <v>48784</v>
      </c>
    </row>
    <row r="51" spans="1:10" s="15" customFormat="1" ht="15" customHeight="1">
      <c r="A51" s="169" t="s">
        <v>244</v>
      </c>
      <c r="B51" s="131">
        <v>2807</v>
      </c>
      <c r="C51" s="131">
        <v>165710</v>
      </c>
      <c r="D51" s="148">
        <v>58584</v>
      </c>
      <c r="E51" s="131">
        <v>1299</v>
      </c>
      <c r="F51" s="131">
        <v>76615</v>
      </c>
      <c r="G51" s="148">
        <v>58518</v>
      </c>
      <c r="H51" s="131">
        <v>4108</v>
      </c>
      <c r="I51" s="131">
        <v>242459</v>
      </c>
      <c r="J51" s="148">
        <v>58569</v>
      </c>
    </row>
    <row r="52" spans="1:10" s="15" customFormat="1" ht="15" customHeight="1">
      <c r="A52" s="169" t="s">
        <v>245</v>
      </c>
      <c r="B52" s="131">
        <v>1174</v>
      </c>
      <c r="C52" s="131">
        <v>85848</v>
      </c>
      <c r="D52" s="158">
        <v>72136</v>
      </c>
      <c r="E52" s="131">
        <v>480</v>
      </c>
      <c r="F52" s="131">
        <v>34997</v>
      </c>
      <c r="G52" s="158">
        <v>72107</v>
      </c>
      <c r="H52" s="131">
        <v>1653</v>
      </c>
      <c r="I52" s="131">
        <v>120707</v>
      </c>
      <c r="J52" s="158">
        <v>72127</v>
      </c>
    </row>
    <row r="53" spans="1:10" s="15" customFormat="1" ht="15" customHeight="1">
      <c r="A53" s="169" t="s">
        <v>246</v>
      </c>
      <c r="B53" s="131">
        <v>463</v>
      </c>
      <c r="C53" s="131">
        <v>43126</v>
      </c>
      <c r="D53" s="148">
        <v>91407</v>
      </c>
      <c r="E53" s="131">
        <v>174</v>
      </c>
      <c r="F53" s="131">
        <v>16007</v>
      </c>
      <c r="G53" s="148">
        <v>90283</v>
      </c>
      <c r="H53" s="131">
        <v>640</v>
      </c>
      <c r="I53" s="131">
        <v>59521</v>
      </c>
      <c r="J53" s="148">
        <v>91324</v>
      </c>
    </row>
    <row r="54" spans="1:10" s="15" customFormat="1" ht="15" customHeight="1">
      <c r="A54" s="169" t="s">
        <v>247</v>
      </c>
      <c r="B54" s="131">
        <v>149</v>
      </c>
      <c r="C54" s="131">
        <v>25245</v>
      </c>
      <c r="D54" s="148">
        <v>136569</v>
      </c>
      <c r="E54" s="131">
        <v>54</v>
      </c>
      <c r="F54" s="131">
        <v>7993</v>
      </c>
      <c r="G54" s="148">
        <v>130295</v>
      </c>
      <c r="H54" s="131">
        <v>200</v>
      </c>
      <c r="I54" s="131">
        <v>32002</v>
      </c>
      <c r="J54" s="148">
        <v>133089</v>
      </c>
    </row>
    <row r="55" spans="1:10" s="15" customFormat="1" ht="15" customHeight="1">
      <c r="A55" s="83" t="s">
        <v>113</v>
      </c>
      <c r="B55" s="103"/>
      <c r="C55" s="103"/>
      <c r="D55" s="103"/>
      <c r="E55" s="103"/>
      <c r="F55" s="103"/>
      <c r="G55" s="103"/>
      <c r="H55" s="105"/>
      <c r="I55" s="105"/>
      <c r="J55" s="105"/>
    </row>
    <row r="56" spans="1:10" ht="15" customHeight="1">
      <c r="A56" s="169" t="s">
        <v>238</v>
      </c>
      <c r="B56" s="131">
        <v>75495</v>
      </c>
      <c r="C56" s="131">
        <v>154479</v>
      </c>
      <c r="D56" s="148">
        <v>2535</v>
      </c>
      <c r="E56" s="131">
        <v>125455</v>
      </c>
      <c r="F56" s="131">
        <v>287401</v>
      </c>
      <c r="G56" s="148">
        <v>2080</v>
      </c>
      <c r="H56" s="131">
        <v>200978</v>
      </c>
      <c r="I56" s="131">
        <v>442774</v>
      </c>
      <c r="J56" s="148">
        <v>2249</v>
      </c>
    </row>
    <row r="57" spans="1:10" ht="15" customHeight="1">
      <c r="A57" s="169" t="s">
        <v>239</v>
      </c>
      <c r="B57" s="131">
        <v>78180</v>
      </c>
      <c r="C57" s="131">
        <v>1133675</v>
      </c>
      <c r="D57" s="148">
        <v>14676</v>
      </c>
      <c r="E57" s="131">
        <v>109521</v>
      </c>
      <c r="F57" s="131">
        <v>1572001</v>
      </c>
      <c r="G57" s="148">
        <v>14421</v>
      </c>
      <c r="H57" s="131">
        <v>187712</v>
      </c>
      <c r="I57" s="131">
        <v>2705817</v>
      </c>
      <c r="J57" s="148">
        <v>14530</v>
      </c>
    </row>
    <row r="58" spans="1:10" ht="15" customHeight="1">
      <c r="A58" s="169" t="s">
        <v>240</v>
      </c>
      <c r="B58" s="131">
        <v>84880</v>
      </c>
      <c r="C58" s="131">
        <v>1911093</v>
      </c>
      <c r="D58" s="148">
        <v>22229</v>
      </c>
      <c r="E58" s="131">
        <v>102523</v>
      </c>
      <c r="F58" s="131">
        <v>2310536</v>
      </c>
      <c r="G58" s="148">
        <v>22301</v>
      </c>
      <c r="H58" s="131">
        <v>187426</v>
      </c>
      <c r="I58" s="131">
        <v>4222162</v>
      </c>
      <c r="J58" s="148">
        <v>22268</v>
      </c>
    </row>
    <row r="59" spans="1:10" ht="15" customHeight="1">
      <c r="A59" s="169" t="s">
        <v>241</v>
      </c>
      <c r="B59" s="131">
        <v>78173</v>
      </c>
      <c r="C59" s="131">
        <v>2445983</v>
      </c>
      <c r="D59" s="148">
        <v>31271</v>
      </c>
      <c r="E59" s="131">
        <v>98356</v>
      </c>
      <c r="F59" s="131">
        <v>3077829</v>
      </c>
      <c r="G59" s="148">
        <v>31285</v>
      </c>
      <c r="H59" s="131">
        <v>176547</v>
      </c>
      <c r="I59" s="131">
        <v>5524377</v>
      </c>
      <c r="J59" s="148">
        <v>31279</v>
      </c>
    </row>
    <row r="60" spans="1:10" ht="15" customHeight="1">
      <c r="A60" s="169" t="s">
        <v>242</v>
      </c>
      <c r="B60" s="131">
        <v>83129</v>
      </c>
      <c r="C60" s="131">
        <v>3332673</v>
      </c>
      <c r="D60" s="148">
        <v>40079</v>
      </c>
      <c r="E60" s="131">
        <v>97399</v>
      </c>
      <c r="F60" s="131">
        <v>3896405</v>
      </c>
      <c r="G60" s="148">
        <v>39944</v>
      </c>
      <c r="H60" s="131">
        <v>180540</v>
      </c>
      <c r="I60" s="131">
        <v>7229583</v>
      </c>
      <c r="J60" s="148">
        <v>40004</v>
      </c>
    </row>
    <row r="61" spans="1:10" ht="15" customHeight="1">
      <c r="A61" s="169" t="s">
        <v>243</v>
      </c>
      <c r="B61" s="131">
        <v>94864</v>
      </c>
      <c r="C61" s="131">
        <v>4684654</v>
      </c>
      <c r="D61" s="103">
        <v>49433</v>
      </c>
      <c r="E61" s="131">
        <v>91043</v>
      </c>
      <c r="F61" s="131">
        <v>4473797</v>
      </c>
      <c r="G61" s="103">
        <v>49049</v>
      </c>
      <c r="H61" s="131">
        <v>185927</v>
      </c>
      <c r="I61" s="131">
        <v>9159393</v>
      </c>
      <c r="J61" s="103">
        <v>49243</v>
      </c>
    </row>
    <row r="62" spans="1:10" ht="15" customHeight="1">
      <c r="A62" s="169" t="s">
        <v>244</v>
      </c>
      <c r="B62" s="131">
        <v>101873</v>
      </c>
      <c r="C62" s="131">
        <v>6110761</v>
      </c>
      <c r="D62" s="103">
        <v>59834</v>
      </c>
      <c r="E62" s="131">
        <v>79270</v>
      </c>
      <c r="F62" s="131">
        <v>4744664</v>
      </c>
      <c r="G62" s="103">
        <v>59651</v>
      </c>
      <c r="H62" s="131">
        <v>181160</v>
      </c>
      <c r="I62" s="131">
        <v>10856534</v>
      </c>
      <c r="J62" s="103">
        <v>59751</v>
      </c>
    </row>
    <row r="63" spans="1:10" ht="15" customHeight="1">
      <c r="A63" s="169" t="s">
        <v>245</v>
      </c>
      <c r="B63" s="131">
        <v>100965</v>
      </c>
      <c r="C63" s="131">
        <v>7517707</v>
      </c>
      <c r="D63" s="103">
        <v>74269</v>
      </c>
      <c r="E63" s="131">
        <v>69684</v>
      </c>
      <c r="F63" s="131">
        <v>5178677</v>
      </c>
      <c r="G63" s="103">
        <v>74053</v>
      </c>
      <c r="H63" s="131">
        <v>170661</v>
      </c>
      <c r="I63" s="131">
        <v>12697260</v>
      </c>
      <c r="J63" s="103">
        <v>74179</v>
      </c>
    </row>
    <row r="64" spans="1:10" ht="15" customHeight="1">
      <c r="A64" s="169" t="s">
        <v>246</v>
      </c>
      <c r="B64" s="131">
        <v>109576</v>
      </c>
      <c r="C64" s="131">
        <v>10529589</v>
      </c>
      <c r="D64" s="103">
        <v>95295</v>
      </c>
      <c r="E64" s="131">
        <v>62577</v>
      </c>
      <c r="F64" s="131">
        <v>5950122</v>
      </c>
      <c r="G64" s="103">
        <v>93894</v>
      </c>
      <c r="H64" s="131">
        <v>172168</v>
      </c>
      <c r="I64" s="131">
        <v>16481234</v>
      </c>
      <c r="J64" s="103">
        <v>94764</v>
      </c>
    </row>
    <row r="65" spans="1:10" ht="15" customHeight="1">
      <c r="A65" s="169" t="s">
        <v>247</v>
      </c>
      <c r="B65" s="131">
        <v>134707</v>
      </c>
      <c r="C65" s="131">
        <v>25695962</v>
      </c>
      <c r="D65" s="103">
        <v>150320</v>
      </c>
      <c r="E65" s="131">
        <v>43177</v>
      </c>
      <c r="F65" s="131">
        <v>7633651</v>
      </c>
      <c r="G65" s="103">
        <v>143506</v>
      </c>
      <c r="H65" s="131">
        <v>177898</v>
      </c>
      <c r="I65" s="131">
        <v>33345208</v>
      </c>
      <c r="J65" s="103">
        <v>148666</v>
      </c>
    </row>
    <row r="66" ht="15" customHeight="1">
      <c r="A66" s="6"/>
    </row>
    <row r="67" ht="15" customHeight="1">
      <c r="A67" s="5" t="s">
        <v>197</v>
      </c>
    </row>
    <row r="68" ht="15" customHeight="1">
      <c r="A68" s="5" t="s">
        <v>168</v>
      </c>
    </row>
    <row r="69" spans="1:6" ht="15">
      <c r="A69" s="5" t="s">
        <v>216</v>
      </c>
      <c r="E69" s="110"/>
      <c r="F69" s="5"/>
    </row>
    <row r="70" spans="1:6" ht="15">
      <c r="A70" s="12" t="s">
        <v>125</v>
      </c>
      <c r="E70" s="45"/>
      <c r="F70" s="12"/>
    </row>
    <row r="72" ht="15" customHeight="1">
      <c r="A72" s="111" t="s">
        <v>204</v>
      </c>
    </row>
  </sheetData>
  <sheetProtection sheet="1"/>
  <mergeCells count="6">
    <mergeCell ref="A1:J1"/>
    <mergeCell ref="B8:D8"/>
    <mergeCell ref="E8:G8"/>
    <mergeCell ref="H8:J8"/>
    <mergeCell ref="A2:J2"/>
    <mergeCell ref="A3:J3"/>
  </mergeCells>
  <hyperlinks>
    <hyperlink ref="A72"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59" r:id="rId3"/>
  <rowBreaks count="1" manualBreakCount="1">
    <brk id="32" max="12" man="1"/>
  </rowBreaks>
  <drawing r:id="rId2"/>
</worksheet>
</file>

<file path=xl/worksheets/sheet22.xml><?xml version="1.0" encoding="utf-8"?>
<worksheet xmlns="http://schemas.openxmlformats.org/spreadsheetml/2006/main" xmlns:r="http://schemas.openxmlformats.org/officeDocument/2006/relationships">
  <dimension ref="A1:J80"/>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J1"/>
    </sheetView>
  </sheetViews>
  <sheetFormatPr defaultColWidth="9.140625" defaultRowHeight="15" customHeight="1"/>
  <cols>
    <col min="1" max="1" width="40.00390625" style="14" customWidth="1"/>
    <col min="2" max="10" width="14.1406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306</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4" t="str">
        <f>"Table 10  "&amp;Contents!C29</f>
        <v>Table 10  Australian Taxpayer Population and Migrant Taxpayers, Employee income, By Sex, Occupation of main job and Visa stream</v>
      </c>
    </row>
    <row r="8" spans="1:10" s="15" customFormat="1" ht="22.5" customHeight="1">
      <c r="A8" s="35"/>
      <c r="B8" s="193" t="s">
        <v>43</v>
      </c>
      <c r="C8" s="193"/>
      <c r="D8" s="193"/>
      <c r="E8" s="194" t="s">
        <v>44</v>
      </c>
      <c r="F8" s="194"/>
      <c r="G8" s="194"/>
      <c r="H8" s="194" t="s">
        <v>192</v>
      </c>
      <c r="I8" s="194"/>
      <c r="J8" s="194"/>
    </row>
    <row r="9" spans="1:10" s="15" customFormat="1" ht="34.5">
      <c r="A9" s="76"/>
      <c r="B9" s="73" t="s">
        <v>0</v>
      </c>
      <c r="C9" s="67" t="s">
        <v>89</v>
      </c>
      <c r="D9" s="67" t="s">
        <v>102</v>
      </c>
      <c r="E9" s="73" t="s">
        <v>0</v>
      </c>
      <c r="F9" s="67" t="s">
        <v>89</v>
      </c>
      <c r="G9" s="67" t="s">
        <v>102</v>
      </c>
      <c r="H9" s="73" t="s">
        <v>0</v>
      </c>
      <c r="I9" s="67" t="s">
        <v>89</v>
      </c>
      <c r="J9" s="67" t="s">
        <v>102</v>
      </c>
    </row>
    <row r="10" spans="1:10" s="15" customFormat="1" ht="15" customHeight="1">
      <c r="A10" s="141"/>
      <c r="B10" s="77" t="s">
        <v>57</v>
      </c>
      <c r="C10" s="77" t="s">
        <v>58</v>
      </c>
      <c r="D10" s="77" t="s">
        <v>59</v>
      </c>
      <c r="E10" s="77" t="s">
        <v>57</v>
      </c>
      <c r="F10" s="77" t="s">
        <v>58</v>
      </c>
      <c r="G10" s="77" t="s">
        <v>59</v>
      </c>
      <c r="H10" s="77" t="s">
        <v>57</v>
      </c>
      <c r="I10" s="77" t="s">
        <v>58</v>
      </c>
      <c r="J10" s="77" t="s">
        <v>59</v>
      </c>
    </row>
    <row r="11" ht="15" customHeight="1">
      <c r="A11" s="37" t="s">
        <v>193</v>
      </c>
    </row>
    <row r="12" spans="1:10" ht="15" customHeight="1">
      <c r="A12" s="6" t="s">
        <v>9</v>
      </c>
      <c r="B12" s="131">
        <v>851599</v>
      </c>
      <c r="C12" s="131">
        <v>91979332</v>
      </c>
      <c r="D12" s="131">
        <v>82757</v>
      </c>
      <c r="E12" s="131">
        <v>586682</v>
      </c>
      <c r="F12" s="131">
        <v>42390742</v>
      </c>
      <c r="G12" s="131">
        <v>58755</v>
      </c>
      <c r="H12" s="131">
        <v>1438299</v>
      </c>
      <c r="I12" s="131">
        <v>134373002</v>
      </c>
      <c r="J12" s="131">
        <v>71539</v>
      </c>
    </row>
    <row r="13" spans="1:10" ht="15" customHeight="1">
      <c r="A13" s="6" t="s">
        <v>10</v>
      </c>
      <c r="B13" s="131">
        <v>1037941</v>
      </c>
      <c r="C13" s="131">
        <v>106036563</v>
      </c>
      <c r="D13" s="131">
        <v>89723</v>
      </c>
      <c r="E13" s="131">
        <v>1356127</v>
      </c>
      <c r="F13" s="131">
        <v>97053174</v>
      </c>
      <c r="G13" s="131">
        <v>68625</v>
      </c>
      <c r="H13" s="131">
        <v>2394115</v>
      </c>
      <c r="I13" s="131">
        <v>203088880</v>
      </c>
      <c r="J13" s="131">
        <v>76687</v>
      </c>
    </row>
    <row r="14" spans="1:10" ht="15" customHeight="1">
      <c r="A14" s="6" t="s">
        <v>11</v>
      </c>
      <c r="B14" s="131">
        <v>1055191</v>
      </c>
      <c r="C14" s="131">
        <v>74338214</v>
      </c>
      <c r="D14" s="131">
        <v>63251</v>
      </c>
      <c r="E14" s="131">
        <v>189985</v>
      </c>
      <c r="F14" s="131">
        <v>7906533</v>
      </c>
      <c r="G14" s="131">
        <v>39393</v>
      </c>
      <c r="H14" s="131">
        <v>1245219</v>
      </c>
      <c r="I14" s="131">
        <v>82245586</v>
      </c>
      <c r="J14" s="131">
        <v>58812</v>
      </c>
    </row>
    <row r="15" spans="1:10" ht="15" customHeight="1">
      <c r="A15" s="6" t="s">
        <v>12</v>
      </c>
      <c r="B15" s="131">
        <v>393182</v>
      </c>
      <c r="C15" s="131">
        <v>22139016</v>
      </c>
      <c r="D15" s="131">
        <v>50563</v>
      </c>
      <c r="E15" s="131">
        <v>847184</v>
      </c>
      <c r="F15" s="131">
        <v>30777348</v>
      </c>
      <c r="G15" s="131">
        <v>33062</v>
      </c>
      <c r="H15" s="131">
        <v>1240425</v>
      </c>
      <c r="I15" s="131">
        <v>52917339</v>
      </c>
      <c r="J15" s="131">
        <v>36774</v>
      </c>
    </row>
    <row r="16" spans="1:10" ht="15" customHeight="1">
      <c r="A16" s="6" t="s">
        <v>13</v>
      </c>
      <c r="B16" s="131">
        <v>361691</v>
      </c>
      <c r="C16" s="131">
        <v>25573497</v>
      </c>
      <c r="D16" s="131">
        <v>62731</v>
      </c>
      <c r="E16" s="131">
        <v>1183289</v>
      </c>
      <c r="F16" s="131">
        <v>57233984</v>
      </c>
      <c r="G16" s="131">
        <v>46578</v>
      </c>
      <c r="H16" s="131">
        <v>1545018</v>
      </c>
      <c r="I16" s="131">
        <v>82808009</v>
      </c>
      <c r="J16" s="131">
        <v>49765</v>
      </c>
    </row>
    <row r="17" spans="1:10" ht="15" customHeight="1">
      <c r="A17" s="6" t="s">
        <v>14</v>
      </c>
      <c r="B17" s="131">
        <v>343387</v>
      </c>
      <c r="C17" s="131">
        <v>16641944</v>
      </c>
      <c r="D17" s="131">
        <v>39026</v>
      </c>
      <c r="E17" s="131">
        <v>593257</v>
      </c>
      <c r="F17" s="131">
        <v>18721342</v>
      </c>
      <c r="G17" s="131">
        <v>27000</v>
      </c>
      <c r="H17" s="131">
        <v>936696</v>
      </c>
      <c r="I17" s="131">
        <v>35364148</v>
      </c>
      <c r="J17" s="131">
        <v>30143</v>
      </c>
    </row>
    <row r="18" spans="1:10" ht="15" customHeight="1">
      <c r="A18" s="6" t="s">
        <v>15</v>
      </c>
      <c r="B18" s="131">
        <v>576764</v>
      </c>
      <c r="C18" s="131">
        <v>37696740</v>
      </c>
      <c r="D18" s="131">
        <v>59844</v>
      </c>
      <c r="E18" s="131">
        <v>66463</v>
      </c>
      <c r="F18" s="131">
        <v>2971788</v>
      </c>
      <c r="G18" s="131">
        <v>40238</v>
      </c>
      <c r="H18" s="131">
        <v>643239</v>
      </c>
      <c r="I18" s="131">
        <v>40668691</v>
      </c>
      <c r="J18" s="131">
        <v>57553</v>
      </c>
    </row>
    <row r="19" spans="1:10" ht="15" customHeight="1">
      <c r="A19" s="6" t="s">
        <v>16</v>
      </c>
      <c r="B19" s="131">
        <v>749899</v>
      </c>
      <c r="C19" s="131">
        <v>33508862</v>
      </c>
      <c r="D19" s="131">
        <v>39094</v>
      </c>
      <c r="E19" s="131">
        <v>381270</v>
      </c>
      <c r="F19" s="131">
        <v>10857090</v>
      </c>
      <c r="G19" s="131">
        <v>25254</v>
      </c>
      <c r="H19" s="131">
        <v>1131320</v>
      </c>
      <c r="I19" s="131">
        <v>44366423</v>
      </c>
      <c r="J19" s="131">
        <v>33200</v>
      </c>
    </row>
    <row r="20" spans="1:10" s="15" customFormat="1" ht="15" customHeight="1">
      <c r="A20" s="39" t="s">
        <v>101</v>
      </c>
      <c r="B20" s="134">
        <v>6352771</v>
      </c>
      <c r="C20" s="134">
        <v>453333831</v>
      </c>
      <c r="D20" s="134">
        <v>58552</v>
      </c>
      <c r="E20" s="134">
        <v>6010486</v>
      </c>
      <c r="F20" s="134">
        <v>292906392</v>
      </c>
      <c r="G20" s="134">
        <v>41600</v>
      </c>
      <c r="H20" s="134">
        <v>10954772</v>
      </c>
      <c r="I20" s="134">
        <v>697073143</v>
      </c>
      <c r="J20" s="134">
        <v>49412</v>
      </c>
    </row>
    <row r="21" spans="1:10" ht="15" customHeight="1">
      <c r="A21" s="37" t="s">
        <v>105</v>
      </c>
      <c r="B21" s="103"/>
      <c r="C21" s="103"/>
      <c r="D21" s="103"/>
      <c r="E21" s="103"/>
      <c r="F21" s="103"/>
      <c r="G21" s="103"/>
      <c r="H21" s="103"/>
      <c r="I21" s="103"/>
      <c r="J21" s="103"/>
    </row>
    <row r="22" spans="1:10" s="15" customFormat="1" ht="15" customHeight="1">
      <c r="A22" s="38" t="s">
        <v>1</v>
      </c>
      <c r="B22" s="103"/>
      <c r="C22" s="103"/>
      <c r="D22" s="103"/>
      <c r="E22" s="103"/>
      <c r="F22" s="103"/>
      <c r="G22" s="103"/>
      <c r="H22" s="103"/>
      <c r="I22" s="103"/>
      <c r="J22" s="103"/>
    </row>
    <row r="23" spans="1:10" ht="15" customHeight="1">
      <c r="A23" s="2" t="s">
        <v>9</v>
      </c>
      <c r="B23" s="131">
        <v>87375</v>
      </c>
      <c r="C23" s="131">
        <v>9515982</v>
      </c>
      <c r="D23" s="148">
        <v>79384</v>
      </c>
      <c r="E23" s="131">
        <v>49189</v>
      </c>
      <c r="F23" s="131">
        <v>3546915</v>
      </c>
      <c r="G23" s="148">
        <v>56413</v>
      </c>
      <c r="H23" s="131">
        <v>136578</v>
      </c>
      <c r="I23" s="131">
        <v>13065539</v>
      </c>
      <c r="J23" s="148">
        <v>69015</v>
      </c>
    </row>
    <row r="24" spans="1:10" ht="15" customHeight="1">
      <c r="A24" s="2" t="s">
        <v>10</v>
      </c>
      <c r="B24" s="131">
        <v>193296</v>
      </c>
      <c r="C24" s="131">
        <v>20647063</v>
      </c>
      <c r="D24" s="148">
        <v>95621</v>
      </c>
      <c r="E24" s="131">
        <v>166609</v>
      </c>
      <c r="F24" s="131">
        <v>13115921</v>
      </c>
      <c r="G24" s="148">
        <v>75342</v>
      </c>
      <c r="H24" s="131">
        <v>359933</v>
      </c>
      <c r="I24" s="131">
        <v>33767782</v>
      </c>
      <c r="J24" s="148">
        <v>85849</v>
      </c>
    </row>
    <row r="25" spans="1:10" ht="15" customHeight="1">
      <c r="A25" s="2" t="s">
        <v>11</v>
      </c>
      <c r="B25" s="131">
        <v>98311</v>
      </c>
      <c r="C25" s="131">
        <v>6919569</v>
      </c>
      <c r="D25" s="148">
        <v>62512</v>
      </c>
      <c r="E25" s="131">
        <v>19362</v>
      </c>
      <c r="F25" s="131">
        <v>846287</v>
      </c>
      <c r="G25" s="148">
        <v>43250</v>
      </c>
      <c r="H25" s="131">
        <v>117685</v>
      </c>
      <c r="I25" s="131">
        <v>7766870</v>
      </c>
      <c r="J25" s="148">
        <v>58613</v>
      </c>
    </row>
    <row r="26" spans="1:10" ht="15" customHeight="1">
      <c r="A26" s="2" t="s">
        <v>12</v>
      </c>
      <c r="B26" s="131">
        <v>31542</v>
      </c>
      <c r="C26" s="131">
        <v>1714003</v>
      </c>
      <c r="D26" s="148">
        <v>52385</v>
      </c>
      <c r="E26" s="131">
        <v>60104</v>
      </c>
      <c r="F26" s="131">
        <v>2237384</v>
      </c>
      <c r="G26" s="148">
        <v>35244</v>
      </c>
      <c r="H26" s="131">
        <v>91660</v>
      </c>
      <c r="I26" s="131">
        <v>3951966</v>
      </c>
      <c r="J26" s="148">
        <v>39992</v>
      </c>
    </row>
    <row r="27" spans="1:10" ht="15" customHeight="1">
      <c r="A27" s="2" t="s">
        <v>13</v>
      </c>
      <c r="B27" s="131">
        <v>33514</v>
      </c>
      <c r="C27" s="131">
        <v>2436915</v>
      </c>
      <c r="D27" s="148">
        <v>62000</v>
      </c>
      <c r="E27" s="131">
        <v>69777</v>
      </c>
      <c r="F27" s="131">
        <v>3405715</v>
      </c>
      <c r="G27" s="148">
        <v>47216</v>
      </c>
      <c r="H27" s="131">
        <v>103301</v>
      </c>
      <c r="I27" s="131">
        <v>5842563</v>
      </c>
      <c r="J27" s="148">
        <v>51634</v>
      </c>
    </row>
    <row r="28" spans="1:10" ht="15" customHeight="1">
      <c r="A28" s="2" t="s">
        <v>14</v>
      </c>
      <c r="B28" s="131">
        <v>26616</v>
      </c>
      <c r="C28" s="131">
        <v>1248655</v>
      </c>
      <c r="D28" s="148">
        <v>39173</v>
      </c>
      <c r="E28" s="131">
        <v>32784</v>
      </c>
      <c r="F28" s="131">
        <v>1056526</v>
      </c>
      <c r="G28" s="148">
        <v>26100</v>
      </c>
      <c r="H28" s="131">
        <v>59404</v>
      </c>
      <c r="I28" s="131">
        <v>2305908</v>
      </c>
      <c r="J28" s="148">
        <v>30936</v>
      </c>
    </row>
    <row r="29" spans="1:10" ht="15" customHeight="1">
      <c r="A29" s="2" t="s">
        <v>15</v>
      </c>
      <c r="B29" s="131">
        <v>25503</v>
      </c>
      <c r="C29" s="131">
        <v>1486879</v>
      </c>
      <c r="D29" s="148">
        <v>54523</v>
      </c>
      <c r="E29" s="131">
        <v>2901</v>
      </c>
      <c r="F29" s="131">
        <v>112327</v>
      </c>
      <c r="G29" s="148">
        <v>36689</v>
      </c>
      <c r="H29" s="131">
        <v>28413</v>
      </c>
      <c r="I29" s="131">
        <v>1599288</v>
      </c>
      <c r="J29" s="148">
        <v>52289</v>
      </c>
    </row>
    <row r="30" spans="1:10" ht="15" customHeight="1">
      <c r="A30" s="2" t="s">
        <v>16</v>
      </c>
      <c r="B30" s="131">
        <v>39252</v>
      </c>
      <c r="C30" s="131">
        <v>1697708</v>
      </c>
      <c r="D30" s="148">
        <v>40911</v>
      </c>
      <c r="E30" s="131">
        <v>25306</v>
      </c>
      <c r="F30" s="131">
        <v>777454</v>
      </c>
      <c r="G30" s="148">
        <v>29359</v>
      </c>
      <c r="H30" s="131">
        <v>64564</v>
      </c>
      <c r="I30" s="131">
        <v>2475290</v>
      </c>
      <c r="J30" s="148">
        <v>35679</v>
      </c>
    </row>
    <row r="31" spans="1:10" s="19" customFormat="1" ht="15" customHeight="1">
      <c r="A31" s="95" t="s">
        <v>101</v>
      </c>
      <c r="B31" s="133">
        <v>575423</v>
      </c>
      <c r="C31" s="133">
        <v>48135985</v>
      </c>
      <c r="D31" s="149">
        <v>68597</v>
      </c>
      <c r="E31" s="133">
        <v>460982</v>
      </c>
      <c r="F31" s="133">
        <v>26399553</v>
      </c>
      <c r="G31" s="149">
        <v>49314</v>
      </c>
      <c r="H31" s="133">
        <v>1036487</v>
      </c>
      <c r="I31" s="133">
        <v>74544028</v>
      </c>
      <c r="J31" s="149">
        <v>59304</v>
      </c>
    </row>
    <row r="32" spans="1:10" ht="15" customHeight="1">
      <c r="A32" s="38" t="s">
        <v>2</v>
      </c>
      <c r="B32" s="132"/>
      <c r="C32" s="132"/>
      <c r="D32" s="132"/>
      <c r="E32" s="132"/>
      <c r="F32" s="132"/>
      <c r="G32" s="132"/>
      <c r="H32" s="132"/>
      <c r="I32" s="132"/>
      <c r="J32" s="132"/>
    </row>
    <row r="33" spans="1:10" ht="15" customHeight="1">
      <c r="A33" s="2" t="s">
        <v>9</v>
      </c>
      <c r="B33" s="131">
        <v>24097</v>
      </c>
      <c r="C33" s="131">
        <v>2192186</v>
      </c>
      <c r="D33" s="148">
        <v>67841</v>
      </c>
      <c r="E33" s="131">
        <v>24323</v>
      </c>
      <c r="F33" s="131">
        <v>1391603</v>
      </c>
      <c r="G33" s="148">
        <v>48335</v>
      </c>
      <c r="H33" s="131">
        <v>48429</v>
      </c>
      <c r="I33" s="131">
        <v>3582463</v>
      </c>
      <c r="J33" s="148">
        <v>56144</v>
      </c>
    </row>
    <row r="34" spans="1:10" ht="15" customHeight="1">
      <c r="A34" s="2" t="s">
        <v>10</v>
      </c>
      <c r="B34" s="131">
        <v>28428</v>
      </c>
      <c r="C34" s="131">
        <v>2788955</v>
      </c>
      <c r="D34" s="148">
        <v>85270</v>
      </c>
      <c r="E34" s="131">
        <v>48674</v>
      </c>
      <c r="F34" s="131">
        <v>3040233</v>
      </c>
      <c r="G34" s="148">
        <v>57796</v>
      </c>
      <c r="H34" s="131">
        <v>77117</v>
      </c>
      <c r="I34" s="131">
        <v>5829083</v>
      </c>
      <c r="J34" s="148">
        <v>66859</v>
      </c>
    </row>
    <row r="35" spans="1:10" ht="15" customHeight="1">
      <c r="A35" s="2" t="s">
        <v>11</v>
      </c>
      <c r="B35" s="131">
        <v>27397</v>
      </c>
      <c r="C35" s="131">
        <v>1498652</v>
      </c>
      <c r="D35" s="148">
        <v>49867</v>
      </c>
      <c r="E35" s="131">
        <v>10473</v>
      </c>
      <c r="F35" s="131">
        <v>390374</v>
      </c>
      <c r="G35" s="148">
        <v>35685</v>
      </c>
      <c r="H35" s="131">
        <v>37872</v>
      </c>
      <c r="I35" s="131">
        <v>1889107</v>
      </c>
      <c r="J35" s="148">
        <v>45280</v>
      </c>
    </row>
    <row r="36" spans="1:10" ht="15" customHeight="1">
      <c r="A36" s="2" t="s">
        <v>12</v>
      </c>
      <c r="B36" s="131">
        <v>14489</v>
      </c>
      <c r="C36" s="131">
        <v>676273</v>
      </c>
      <c r="D36" s="148">
        <v>44340</v>
      </c>
      <c r="E36" s="131">
        <v>52301</v>
      </c>
      <c r="F36" s="131">
        <v>1714488</v>
      </c>
      <c r="G36" s="148">
        <v>30169</v>
      </c>
      <c r="H36" s="131">
        <v>66799</v>
      </c>
      <c r="I36" s="131">
        <v>2391238</v>
      </c>
      <c r="J36" s="148">
        <v>32791</v>
      </c>
    </row>
    <row r="37" spans="1:10" ht="15" customHeight="1">
      <c r="A37" s="2" t="s">
        <v>13</v>
      </c>
      <c r="B37" s="131">
        <v>11038</v>
      </c>
      <c r="C37" s="131">
        <v>707781</v>
      </c>
      <c r="D37" s="148">
        <v>57976</v>
      </c>
      <c r="E37" s="131">
        <v>44301</v>
      </c>
      <c r="F37" s="131">
        <v>1882679</v>
      </c>
      <c r="G37" s="148">
        <v>40037</v>
      </c>
      <c r="H37" s="131">
        <v>55351</v>
      </c>
      <c r="I37" s="131">
        <v>2590619</v>
      </c>
      <c r="J37" s="148">
        <v>43546</v>
      </c>
    </row>
    <row r="38" spans="1:10" ht="15" customHeight="1">
      <c r="A38" s="2" t="s">
        <v>14</v>
      </c>
      <c r="B38" s="131">
        <v>10154</v>
      </c>
      <c r="C38" s="131">
        <v>487125</v>
      </c>
      <c r="D38" s="148">
        <v>40465</v>
      </c>
      <c r="E38" s="131">
        <v>23890</v>
      </c>
      <c r="F38" s="131">
        <v>741228</v>
      </c>
      <c r="G38" s="148">
        <v>27211</v>
      </c>
      <c r="H38" s="131">
        <v>34054</v>
      </c>
      <c r="I38" s="131">
        <v>1229264</v>
      </c>
      <c r="J38" s="148">
        <v>30286</v>
      </c>
    </row>
    <row r="39" spans="1:10" ht="15" customHeight="1">
      <c r="A39" s="2" t="s">
        <v>15</v>
      </c>
      <c r="B39" s="131">
        <v>15062</v>
      </c>
      <c r="C39" s="131">
        <v>812759</v>
      </c>
      <c r="D39" s="148">
        <v>51065</v>
      </c>
      <c r="E39" s="131">
        <v>3657</v>
      </c>
      <c r="F39" s="131">
        <v>135618</v>
      </c>
      <c r="G39" s="148">
        <v>37300</v>
      </c>
      <c r="H39" s="131">
        <v>18717</v>
      </c>
      <c r="I39" s="131">
        <v>948236</v>
      </c>
      <c r="J39" s="148">
        <v>47754</v>
      </c>
    </row>
    <row r="40" spans="1:10" ht="15" customHeight="1">
      <c r="A40" s="2" t="s">
        <v>16</v>
      </c>
      <c r="B40" s="131">
        <v>28332</v>
      </c>
      <c r="C40" s="131">
        <v>1182829</v>
      </c>
      <c r="D40" s="148">
        <v>38780</v>
      </c>
      <c r="E40" s="131">
        <v>35436</v>
      </c>
      <c r="F40" s="131">
        <v>1044133</v>
      </c>
      <c r="G40" s="148">
        <v>28360</v>
      </c>
      <c r="H40" s="131">
        <v>63778</v>
      </c>
      <c r="I40" s="131">
        <v>2227013</v>
      </c>
      <c r="J40" s="148">
        <v>32338</v>
      </c>
    </row>
    <row r="41" spans="1:10" s="19" customFormat="1" ht="15" customHeight="1">
      <c r="A41" s="95" t="s">
        <v>101</v>
      </c>
      <c r="B41" s="133">
        <v>176022</v>
      </c>
      <c r="C41" s="133">
        <v>11065262</v>
      </c>
      <c r="D41" s="149">
        <v>51176</v>
      </c>
      <c r="E41" s="133">
        <v>269694</v>
      </c>
      <c r="F41" s="133">
        <v>10963394</v>
      </c>
      <c r="G41" s="149">
        <v>35179</v>
      </c>
      <c r="H41" s="133">
        <v>445781</v>
      </c>
      <c r="I41" s="133">
        <v>22028690</v>
      </c>
      <c r="J41" s="149">
        <v>40747</v>
      </c>
    </row>
    <row r="42" spans="1:10" ht="15" customHeight="1">
      <c r="A42" s="38" t="s">
        <v>3</v>
      </c>
      <c r="B42" s="132"/>
      <c r="C42" s="132"/>
      <c r="D42" s="132"/>
      <c r="E42" s="132"/>
      <c r="F42" s="132"/>
      <c r="G42" s="132"/>
      <c r="H42" s="132"/>
      <c r="I42" s="132"/>
      <c r="J42" s="132"/>
    </row>
    <row r="43" spans="1:10" ht="15" customHeight="1">
      <c r="A43" s="2" t="s">
        <v>9</v>
      </c>
      <c r="B43" s="131">
        <v>3389</v>
      </c>
      <c r="C43" s="131">
        <v>168111</v>
      </c>
      <c r="D43" s="148">
        <v>45240</v>
      </c>
      <c r="E43" s="131">
        <v>1211</v>
      </c>
      <c r="F43" s="131">
        <v>53189</v>
      </c>
      <c r="G43" s="148">
        <v>42499</v>
      </c>
      <c r="H43" s="131">
        <v>4601</v>
      </c>
      <c r="I43" s="131">
        <v>221312</v>
      </c>
      <c r="J43" s="148">
        <v>44827</v>
      </c>
    </row>
    <row r="44" spans="1:10" ht="15" customHeight="1">
      <c r="A44" s="2" t="s">
        <v>10</v>
      </c>
      <c r="B44" s="131">
        <v>3686</v>
      </c>
      <c r="C44" s="131">
        <v>232935</v>
      </c>
      <c r="D44" s="148">
        <v>57615</v>
      </c>
      <c r="E44" s="131">
        <v>3753</v>
      </c>
      <c r="F44" s="131">
        <v>201867</v>
      </c>
      <c r="G44" s="148">
        <v>51828</v>
      </c>
      <c r="H44" s="131">
        <v>7442</v>
      </c>
      <c r="I44" s="131">
        <v>435202</v>
      </c>
      <c r="J44" s="148">
        <v>54235</v>
      </c>
    </row>
    <row r="45" spans="1:10" ht="15" customHeight="1">
      <c r="A45" s="2" t="s">
        <v>11</v>
      </c>
      <c r="B45" s="131">
        <v>7777</v>
      </c>
      <c r="C45" s="131">
        <v>327291</v>
      </c>
      <c r="D45" s="148">
        <v>40207</v>
      </c>
      <c r="E45" s="131">
        <v>766</v>
      </c>
      <c r="F45" s="131">
        <v>26121</v>
      </c>
      <c r="G45" s="148">
        <v>34042</v>
      </c>
      <c r="H45" s="131">
        <v>8540</v>
      </c>
      <c r="I45" s="131">
        <v>353316</v>
      </c>
      <c r="J45" s="148">
        <v>39636</v>
      </c>
    </row>
    <row r="46" spans="1:10" ht="15" customHeight="1">
      <c r="A46" s="2" t="s">
        <v>12</v>
      </c>
      <c r="B46" s="131">
        <v>4596</v>
      </c>
      <c r="C46" s="131">
        <v>220512</v>
      </c>
      <c r="D46" s="148">
        <v>46660</v>
      </c>
      <c r="E46" s="131">
        <v>6453</v>
      </c>
      <c r="F46" s="131">
        <v>239535</v>
      </c>
      <c r="G46" s="148">
        <v>34628</v>
      </c>
      <c r="H46" s="131">
        <v>11052</v>
      </c>
      <c r="I46" s="131">
        <v>460076</v>
      </c>
      <c r="J46" s="148">
        <v>38895</v>
      </c>
    </row>
    <row r="47" spans="1:10" ht="15" customHeight="1">
      <c r="A47" s="2" t="s">
        <v>13</v>
      </c>
      <c r="B47" s="131">
        <v>1613</v>
      </c>
      <c r="C47" s="131">
        <v>72509</v>
      </c>
      <c r="D47" s="148">
        <v>44670</v>
      </c>
      <c r="E47" s="131">
        <v>2046</v>
      </c>
      <c r="F47" s="131">
        <v>70938</v>
      </c>
      <c r="G47" s="148">
        <v>31980</v>
      </c>
      <c r="H47" s="131">
        <v>3668</v>
      </c>
      <c r="I47" s="131">
        <v>143722</v>
      </c>
      <c r="J47" s="148">
        <v>37579</v>
      </c>
    </row>
    <row r="48" spans="1:10" ht="15" customHeight="1">
      <c r="A48" s="2" t="s">
        <v>14</v>
      </c>
      <c r="B48" s="131">
        <v>2134</v>
      </c>
      <c r="C48" s="131">
        <v>69359</v>
      </c>
      <c r="D48" s="148">
        <v>27789</v>
      </c>
      <c r="E48" s="131">
        <v>2304</v>
      </c>
      <c r="F48" s="131">
        <v>53716</v>
      </c>
      <c r="G48" s="148">
        <v>20214</v>
      </c>
      <c r="H48" s="131">
        <v>4439</v>
      </c>
      <c r="I48" s="131">
        <v>123251</v>
      </c>
      <c r="J48" s="148">
        <v>22934</v>
      </c>
    </row>
    <row r="49" spans="1:10" ht="15" customHeight="1">
      <c r="A49" s="2" t="s">
        <v>15</v>
      </c>
      <c r="B49" s="131">
        <v>5282</v>
      </c>
      <c r="C49" s="131">
        <v>234231</v>
      </c>
      <c r="D49" s="148">
        <v>43985</v>
      </c>
      <c r="E49" s="131">
        <v>366</v>
      </c>
      <c r="F49" s="131">
        <v>11881</v>
      </c>
      <c r="G49" s="148">
        <v>32996</v>
      </c>
      <c r="H49" s="131">
        <v>5649</v>
      </c>
      <c r="I49" s="131">
        <v>246130</v>
      </c>
      <c r="J49" s="148">
        <v>42948</v>
      </c>
    </row>
    <row r="50" spans="1:10" ht="15" customHeight="1">
      <c r="A50" s="2" t="s">
        <v>16</v>
      </c>
      <c r="B50" s="131">
        <v>16177</v>
      </c>
      <c r="C50" s="131">
        <v>562650</v>
      </c>
      <c r="D50" s="148">
        <v>34993</v>
      </c>
      <c r="E50" s="131">
        <v>5354</v>
      </c>
      <c r="F50" s="131">
        <v>143311</v>
      </c>
      <c r="G50" s="148">
        <v>24959</v>
      </c>
      <c r="H50" s="131">
        <v>21534</v>
      </c>
      <c r="I50" s="131">
        <v>705939</v>
      </c>
      <c r="J50" s="148">
        <v>31866</v>
      </c>
    </row>
    <row r="51" spans="1:10" s="19" customFormat="1" ht="15" customHeight="1">
      <c r="A51" s="95" t="s">
        <v>101</v>
      </c>
      <c r="B51" s="133">
        <v>51928</v>
      </c>
      <c r="C51" s="133">
        <v>2020918</v>
      </c>
      <c r="D51" s="149">
        <v>36478</v>
      </c>
      <c r="E51" s="133">
        <v>27287</v>
      </c>
      <c r="F51" s="133">
        <v>865425</v>
      </c>
      <c r="G51" s="149">
        <v>26419</v>
      </c>
      <c r="H51" s="133">
        <v>79213</v>
      </c>
      <c r="I51" s="133">
        <v>2886402</v>
      </c>
      <c r="J51" s="149">
        <v>32792</v>
      </c>
    </row>
    <row r="52" spans="1:10" ht="15" customHeight="1">
      <c r="A52" s="38" t="s">
        <v>144</v>
      </c>
      <c r="B52" s="103"/>
      <c r="C52" s="103"/>
      <c r="D52" s="103"/>
      <c r="E52" s="103"/>
      <c r="F52" s="103"/>
      <c r="G52" s="103"/>
      <c r="H52" s="103"/>
      <c r="I52" s="103"/>
      <c r="J52" s="103"/>
    </row>
    <row r="53" spans="1:10" ht="15" customHeight="1">
      <c r="A53" s="2" t="s">
        <v>9</v>
      </c>
      <c r="B53" s="131">
        <v>3673</v>
      </c>
      <c r="C53" s="131">
        <v>128782</v>
      </c>
      <c r="D53" s="148">
        <v>32319</v>
      </c>
      <c r="E53" s="131">
        <v>2156</v>
      </c>
      <c r="F53" s="131">
        <v>65171</v>
      </c>
      <c r="G53" s="148">
        <v>27317</v>
      </c>
      <c r="H53" s="131">
        <v>5829</v>
      </c>
      <c r="I53" s="131">
        <v>193632</v>
      </c>
      <c r="J53" s="148">
        <v>30347</v>
      </c>
    </row>
    <row r="54" spans="1:10" ht="15" customHeight="1">
      <c r="A54" s="2" t="s">
        <v>10</v>
      </c>
      <c r="B54" s="131">
        <v>4832</v>
      </c>
      <c r="C54" s="131">
        <v>159906</v>
      </c>
      <c r="D54" s="148">
        <v>27909</v>
      </c>
      <c r="E54" s="131">
        <v>5587</v>
      </c>
      <c r="F54" s="131">
        <v>166830</v>
      </c>
      <c r="G54" s="148">
        <v>25505</v>
      </c>
      <c r="H54" s="131">
        <v>10418</v>
      </c>
      <c r="I54" s="131">
        <v>326577</v>
      </c>
      <c r="J54" s="148">
        <v>26440</v>
      </c>
    </row>
    <row r="55" spans="1:10" ht="15" customHeight="1">
      <c r="A55" s="2" t="s">
        <v>11</v>
      </c>
      <c r="B55" s="131">
        <v>6313</v>
      </c>
      <c r="C55" s="131">
        <v>190540</v>
      </c>
      <c r="D55" s="148">
        <v>27204</v>
      </c>
      <c r="E55" s="131">
        <v>1824</v>
      </c>
      <c r="F55" s="131">
        <v>46108</v>
      </c>
      <c r="G55" s="148">
        <v>22911</v>
      </c>
      <c r="H55" s="131">
        <v>8138</v>
      </c>
      <c r="I55" s="131">
        <v>236704</v>
      </c>
      <c r="J55" s="148">
        <v>26138</v>
      </c>
    </row>
    <row r="56" spans="1:10" ht="15" customHeight="1">
      <c r="A56" s="2" t="s">
        <v>12</v>
      </c>
      <c r="B56" s="131">
        <v>6299</v>
      </c>
      <c r="C56" s="131">
        <v>178112</v>
      </c>
      <c r="D56" s="148">
        <v>24680</v>
      </c>
      <c r="E56" s="131">
        <v>10040</v>
      </c>
      <c r="F56" s="131">
        <v>254106</v>
      </c>
      <c r="G56" s="148">
        <v>21802</v>
      </c>
      <c r="H56" s="131">
        <v>16340</v>
      </c>
      <c r="I56" s="131">
        <v>432146</v>
      </c>
      <c r="J56" s="148">
        <v>22864</v>
      </c>
    </row>
    <row r="57" spans="1:10" ht="15" customHeight="1">
      <c r="A57" s="2" t="s">
        <v>13</v>
      </c>
      <c r="B57" s="131">
        <v>2224</v>
      </c>
      <c r="C57" s="131">
        <v>59667</v>
      </c>
      <c r="D57" s="148">
        <v>23064</v>
      </c>
      <c r="E57" s="131">
        <v>3601</v>
      </c>
      <c r="F57" s="131">
        <v>85618</v>
      </c>
      <c r="G57" s="148">
        <v>20113</v>
      </c>
      <c r="H57" s="131">
        <v>5830</v>
      </c>
      <c r="I57" s="131">
        <v>145427</v>
      </c>
      <c r="J57" s="148">
        <v>21028</v>
      </c>
    </row>
    <row r="58" spans="1:10" ht="15" customHeight="1">
      <c r="A58" s="2" t="s">
        <v>14</v>
      </c>
      <c r="B58" s="131">
        <v>6312</v>
      </c>
      <c r="C58" s="131">
        <v>165114</v>
      </c>
      <c r="D58" s="148">
        <v>24406</v>
      </c>
      <c r="E58" s="131">
        <v>4929</v>
      </c>
      <c r="F58" s="131">
        <v>103161</v>
      </c>
      <c r="G58" s="148">
        <v>18804</v>
      </c>
      <c r="H58" s="131">
        <v>11238</v>
      </c>
      <c r="I58" s="131">
        <v>268263</v>
      </c>
      <c r="J58" s="148">
        <v>21685</v>
      </c>
    </row>
    <row r="59" spans="1:10" ht="15" customHeight="1">
      <c r="A59" s="2" t="s">
        <v>15</v>
      </c>
      <c r="B59" s="131">
        <v>4719</v>
      </c>
      <c r="C59" s="131">
        <v>122983</v>
      </c>
      <c r="D59" s="148">
        <v>22743</v>
      </c>
      <c r="E59" s="131">
        <v>556</v>
      </c>
      <c r="F59" s="131">
        <v>12425</v>
      </c>
      <c r="G59" s="148">
        <v>20335</v>
      </c>
      <c r="H59" s="131">
        <v>5273</v>
      </c>
      <c r="I59" s="131">
        <v>135298</v>
      </c>
      <c r="J59" s="148">
        <v>22421</v>
      </c>
    </row>
    <row r="60" spans="1:10" ht="15" customHeight="1">
      <c r="A60" s="2" t="s">
        <v>16</v>
      </c>
      <c r="B60" s="131">
        <v>16106</v>
      </c>
      <c r="C60" s="131">
        <v>409541</v>
      </c>
      <c r="D60" s="148">
        <v>22785</v>
      </c>
      <c r="E60" s="131">
        <v>7243</v>
      </c>
      <c r="F60" s="131">
        <v>153656</v>
      </c>
      <c r="G60" s="148">
        <v>19062</v>
      </c>
      <c r="H60" s="131">
        <v>23351</v>
      </c>
      <c r="I60" s="131">
        <v>563307</v>
      </c>
      <c r="J60" s="148">
        <v>21502</v>
      </c>
    </row>
    <row r="61" spans="1:10" s="19" customFormat="1" ht="15" customHeight="1">
      <c r="A61" s="95" t="s">
        <v>101</v>
      </c>
      <c r="B61" s="133">
        <v>57472</v>
      </c>
      <c r="C61" s="133">
        <v>1496739</v>
      </c>
      <c r="D61" s="149">
        <v>22377</v>
      </c>
      <c r="E61" s="133">
        <v>42521</v>
      </c>
      <c r="F61" s="133">
        <v>945208</v>
      </c>
      <c r="G61" s="149">
        <v>18324</v>
      </c>
      <c r="H61" s="133">
        <v>99988</v>
      </c>
      <c r="I61" s="133">
        <v>2441141</v>
      </c>
      <c r="J61" s="149">
        <v>20597</v>
      </c>
    </row>
    <row r="62" spans="1:10" ht="15" customHeight="1">
      <c r="A62" s="38" t="s">
        <v>45</v>
      </c>
      <c r="B62" s="103"/>
      <c r="C62" s="103"/>
      <c r="D62" s="103"/>
      <c r="E62" s="103"/>
      <c r="F62" s="103"/>
      <c r="G62" s="103"/>
      <c r="H62" s="103"/>
      <c r="I62" s="103"/>
      <c r="J62" s="103"/>
    </row>
    <row r="63" spans="1:10" ht="15" customHeight="1">
      <c r="A63" s="2" t="s">
        <v>9</v>
      </c>
      <c r="B63" s="131">
        <v>118605</v>
      </c>
      <c r="C63" s="131">
        <v>12017966</v>
      </c>
      <c r="D63" s="148">
        <v>72800</v>
      </c>
      <c r="E63" s="131">
        <v>76921</v>
      </c>
      <c r="F63" s="131">
        <v>5061056</v>
      </c>
      <c r="G63" s="148">
        <v>52845</v>
      </c>
      <c r="H63" s="131">
        <v>195539</v>
      </c>
      <c r="I63" s="131">
        <v>17076704</v>
      </c>
      <c r="J63" s="148">
        <v>62644</v>
      </c>
    </row>
    <row r="64" spans="1:10" ht="15" customHeight="1">
      <c r="A64" s="2" t="s">
        <v>10</v>
      </c>
      <c r="B64" s="131">
        <v>230319</v>
      </c>
      <c r="C64" s="131">
        <v>23831234</v>
      </c>
      <c r="D64" s="148">
        <v>92606</v>
      </c>
      <c r="E64" s="131">
        <v>224704</v>
      </c>
      <c r="F64" s="131">
        <v>16529817</v>
      </c>
      <c r="G64" s="148">
        <v>69661</v>
      </c>
      <c r="H64" s="131">
        <v>455069</v>
      </c>
      <c r="I64" s="131">
        <v>40367630</v>
      </c>
      <c r="J64" s="148">
        <v>80750</v>
      </c>
    </row>
    <row r="65" spans="1:10" ht="15" customHeight="1">
      <c r="A65" s="2" t="s">
        <v>11</v>
      </c>
      <c r="B65" s="131">
        <v>139868</v>
      </c>
      <c r="C65" s="131">
        <v>8940317</v>
      </c>
      <c r="D65" s="148">
        <v>57229</v>
      </c>
      <c r="E65" s="131">
        <v>32437</v>
      </c>
      <c r="F65" s="131">
        <v>1309528</v>
      </c>
      <c r="G65" s="148">
        <v>39013</v>
      </c>
      <c r="H65" s="131">
        <v>172317</v>
      </c>
      <c r="I65" s="131">
        <v>10250932</v>
      </c>
      <c r="J65" s="148">
        <v>54000</v>
      </c>
    </row>
    <row r="66" spans="1:10" ht="15" customHeight="1">
      <c r="A66" s="2" t="s">
        <v>12</v>
      </c>
      <c r="B66" s="131">
        <v>56964</v>
      </c>
      <c r="C66" s="131">
        <v>2791019</v>
      </c>
      <c r="D66" s="148">
        <v>46160</v>
      </c>
      <c r="E66" s="131">
        <v>128969</v>
      </c>
      <c r="F66" s="131">
        <v>4448141</v>
      </c>
      <c r="G66" s="148">
        <v>31858</v>
      </c>
      <c r="H66" s="131">
        <v>185953</v>
      </c>
      <c r="I66" s="131">
        <v>7239559</v>
      </c>
      <c r="J66" s="148">
        <v>35360</v>
      </c>
    </row>
    <row r="67" spans="1:10" ht="15" customHeight="1">
      <c r="A67" s="2" t="s">
        <v>13</v>
      </c>
      <c r="B67" s="131">
        <v>48432</v>
      </c>
      <c r="C67" s="131">
        <v>3280105</v>
      </c>
      <c r="D67" s="148">
        <v>58786</v>
      </c>
      <c r="E67" s="131">
        <v>119821</v>
      </c>
      <c r="F67" s="131">
        <v>5449618</v>
      </c>
      <c r="G67" s="148">
        <v>43500</v>
      </c>
      <c r="H67" s="131">
        <v>168278</v>
      </c>
      <c r="I67" s="131">
        <v>8730058</v>
      </c>
      <c r="J67" s="148">
        <v>47607</v>
      </c>
    </row>
    <row r="68" spans="1:10" ht="15" customHeight="1">
      <c r="A68" s="2" t="s">
        <v>14</v>
      </c>
      <c r="B68" s="131">
        <v>45237</v>
      </c>
      <c r="C68" s="131">
        <v>1971165</v>
      </c>
      <c r="D68" s="148">
        <v>35560</v>
      </c>
      <c r="E68" s="131">
        <v>63949</v>
      </c>
      <c r="F68" s="131">
        <v>1956310</v>
      </c>
      <c r="G68" s="148">
        <v>25422</v>
      </c>
      <c r="H68" s="131">
        <v>109200</v>
      </c>
      <c r="I68" s="131">
        <v>3928214</v>
      </c>
      <c r="J68" s="148">
        <v>28910</v>
      </c>
    </row>
    <row r="69" spans="1:10" ht="15" customHeight="1">
      <c r="A69" s="2" t="s">
        <v>15</v>
      </c>
      <c r="B69" s="131">
        <v>50610</v>
      </c>
      <c r="C69" s="131">
        <v>2660202</v>
      </c>
      <c r="D69" s="148">
        <v>49386</v>
      </c>
      <c r="E69" s="131">
        <v>7488</v>
      </c>
      <c r="F69" s="131">
        <v>272603</v>
      </c>
      <c r="G69" s="148">
        <v>35546</v>
      </c>
      <c r="H69" s="131">
        <v>58100</v>
      </c>
      <c r="I69" s="131">
        <v>2932508</v>
      </c>
      <c r="J69" s="148">
        <v>46980</v>
      </c>
    </row>
    <row r="70" spans="1:10" ht="15" customHeight="1">
      <c r="A70" s="2" t="s">
        <v>16</v>
      </c>
      <c r="B70" s="131">
        <v>99935</v>
      </c>
      <c r="C70" s="131">
        <v>3856848</v>
      </c>
      <c r="D70" s="148">
        <v>35534</v>
      </c>
      <c r="E70" s="131">
        <v>73372</v>
      </c>
      <c r="F70" s="131">
        <v>2119428</v>
      </c>
      <c r="G70" s="148">
        <v>27208</v>
      </c>
      <c r="H70" s="131">
        <v>173323</v>
      </c>
      <c r="I70" s="131">
        <v>5976526</v>
      </c>
      <c r="J70" s="148">
        <v>31290</v>
      </c>
    </row>
    <row r="71" spans="1:10" s="15" customFormat="1" ht="15" customHeight="1">
      <c r="A71" s="96" t="s">
        <v>101</v>
      </c>
      <c r="B71" s="134">
        <v>861304</v>
      </c>
      <c r="C71" s="134">
        <v>62753471</v>
      </c>
      <c r="D71" s="150">
        <v>58311</v>
      </c>
      <c r="E71" s="134">
        <v>800901</v>
      </c>
      <c r="F71" s="134">
        <v>39193219</v>
      </c>
      <c r="G71" s="150">
        <v>40949</v>
      </c>
      <c r="H71" s="134">
        <v>1662360</v>
      </c>
      <c r="I71" s="134">
        <v>101958763</v>
      </c>
      <c r="J71" s="150">
        <v>49438</v>
      </c>
    </row>
    <row r="72" ht="15" customHeight="1">
      <c r="A72" s="36"/>
    </row>
    <row r="73" ht="15" customHeight="1">
      <c r="A73" s="5" t="s">
        <v>197</v>
      </c>
    </row>
    <row r="74" ht="15" customHeight="1">
      <c r="A74" s="1" t="s">
        <v>277</v>
      </c>
    </row>
    <row r="75" ht="15" customHeight="1">
      <c r="A75" s="1" t="s">
        <v>194</v>
      </c>
    </row>
    <row r="76" ht="15" customHeight="1">
      <c r="A76" s="5" t="s">
        <v>183</v>
      </c>
    </row>
    <row r="77" ht="15" customHeight="1">
      <c r="A77" s="5" t="s">
        <v>216</v>
      </c>
    </row>
    <row r="78" ht="15" customHeight="1">
      <c r="A78" s="12" t="s">
        <v>125</v>
      </c>
    </row>
    <row r="80" ht="15" customHeight="1">
      <c r="A80" s="111" t="s">
        <v>204</v>
      </c>
    </row>
  </sheetData>
  <sheetProtection sheet="1"/>
  <mergeCells count="6">
    <mergeCell ref="A1:J1"/>
    <mergeCell ref="B8:D8"/>
    <mergeCell ref="E8:G8"/>
    <mergeCell ref="H8:J8"/>
    <mergeCell ref="A2:J2"/>
    <mergeCell ref="A3:J3"/>
  </mergeCells>
  <hyperlinks>
    <hyperlink ref="A80"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61" r:id="rId3"/>
  <rowBreaks count="1" manualBreakCount="1">
    <brk id="41" max="9" man="1"/>
  </rowBreaks>
  <drawing r:id="rId2"/>
</worksheet>
</file>

<file path=xl/worksheets/sheet23.xml><?xml version="1.0" encoding="utf-8"?>
<worksheet xmlns="http://schemas.openxmlformats.org/spreadsheetml/2006/main" xmlns:r="http://schemas.openxmlformats.org/officeDocument/2006/relationships">
  <sheetPr>
    <tabColor theme="0" tint="-0.04997999966144562"/>
    <pageSetUpPr fitToPage="1"/>
  </sheetPr>
  <dimension ref="A1:S81"/>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4" customWidth="1"/>
    <col min="2" max="3" width="12.8515625" style="44" customWidth="1"/>
    <col min="4" max="4" width="12.8515625" style="86" customWidth="1"/>
    <col min="5" max="6" width="12.8515625" style="44" customWidth="1"/>
    <col min="7" max="7" width="12.8515625" style="86" customWidth="1"/>
    <col min="8" max="9" width="12.8515625" style="44" customWidth="1"/>
    <col min="10" max="10" width="12.8515625" style="86" customWidth="1"/>
    <col min="11" max="12" width="12.8515625" style="44" customWidth="1"/>
    <col min="13" max="13" width="12.8515625" style="86" customWidth="1"/>
    <col min="14" max="15" width="12.8515625" style="44" customWidth="1"/>
    <col min="16" max="16" width="12.8515625" style="86" customWidth="1"/>
    <col min="17" max="16384" width="9.140625" style="14"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2016-17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11  "&amp;Contents!C30</f>
        <v>Table 11  Australian Taxpayer Population and Migrant Taxpayers, Sources of income, By Visa stream and State and Territory</v>
      </c>
    </row>
    <row r="8" spans="1:16" s="80" customFormat="1" ht="22.5" customHeight="1">
      <c r="A8" s="79"/>
      <c r="B8" s="190" t="s">
        <v>89</v>
      </c>
      <c r="C8" s="190"/>
      <c r="D8" s="190"/>
      <c r="E8" s="190" t="s">
        <v>91</v>
      </c>
      <c r="F8" s="190"/>
      <c r="G8" s="190"/>
      <c r="H8" s="189" t="s">
        <v>116</v>
      </c>
      <c r="I8" s="189"/>
      <c r="J8" s="189"/>
      <c r="K8" s="184" t="s">
        <v>175</v>
      </c>
      <c r="L8" s="184"/>
      <c r="M8" s="184"/>
      <c r="N8" s="184" t="s">
        <v>176</v>
      </c>
      <c r="O8" s="184"/>
      <c r="P8" s="184"/>
    </row>
    <row r="9" spans="1:16" s="15" customFormat="1" ht="22.5" customHeight="1">
      <c r="A9" s="117"/>
      <c r="B9" s="73" t="s">
        <v>0</v>
      </c>
      <c r="C9" s="73" t="s">
        <v>56</v>
      </c>
      <c r="D9" s="67" t="s">
        <v>100</v>
      </c>
      <c r="E9" s="73" t="s">
        <v>0</v>
      </c>
      <c r="F9" s="73" t="s">
        <v>56</v>
      </c>
      <c r="G9" s="67" t="s">
        <v>100</v>
      </c>
      <c r="H9" s="73" t="s">
        <v>0</v>
      </c>
      <c r="I9" s="73" t="s">
        <v>56</v>
      </c>
      <c r="J9" s="67" t="s">
        <v>100</v>
      </c>
      <c r="K9" s="67" t="s">
        <v>0</v>
      </c>
      <c r="L9" s="67" t="s">
        <v>56</v>
      </c>
      <c r="M9" s="67" t="s">
        <v>100</v>
      </c>
      <c r="N9" s="67" t="s">
        <v>177</v>
      </c>
      <c r="O9" s="67" t="s">
        <v>56</v>
      </c>
      <c r="P9" s="67" t="s">
        <v>100</v>
      </c>
    </row>
    <row r="10" spans="1:16" s="72" customFormat="1" ht="15" customHeight="1">
      <c r="A10" s="71"/>
      <c r="B10" s="69" t="s">
        <v>57</v>
      </c>
      <c r="C10" s="69" t="s">
        <v>58</v>
      </c>
      <c r="D10" s="87" t="s">
        <v>59</v>
      </c>
      <c r="E10" s="69" t="s">
        <v>57</v>
      </c>
      <c r="F10" s="69" t="s">
        <v>58</v>
      </c>
      <c r="G10" s="87" t="s">
        <v>59</v>
      </c>
      <c r="H10" s="69" t="s">
        <v>57</v>
      </c>
      <c r="I10" s="69" t="s">
        <v>58</v>
      </c>
      <c r="J10" s="87" t="s">
        <v>59</v>
      </c>
      <c r="K10" s="69" t="s">
        <v>57</v>
      </c>
      <c r="L10" s="69" t="s">
        <v>58</v>
      </c>
      <c r="M10" s="87" t="s">
        <v>59</v>
      </c>
      <c r="N10" s="69" t="s">
        <v>57</v>
      </c>
      <c r="O10" s="69" t="s">
        <v>58</v>
      </c>
      <c r="P10" s="87" t="s">
        <v>59</v>
      </c>
    </row>
    <row r="11" spans="1:16" ht="15" customHeight="1">
      <c r="A11" s="5" t="s">
        <v>206</v>
      </c>
      <c r="B11" s="78"/>
      <c r="C11" s="43"/>
      <c r="D11" s="88"/>
      <c r="E11" s="78"/>
      <c r="F11" s="43"/>
      <c r="G11" s="88"/>
      <c r="H11" s="46"/>
      <c r="I11" s="46"/>
      <c r="J11" s="89"/>
      <c r="K11" s="46"/>
      <c r="L11" s="46"/>
      <c r="M11" s="89"/>
      <c r="N11" s="46"/>
      <c r="O11" s="46"/>
      <c r="P11" s="89"/>
    </row>
    <row r="12" spans="1:16" ht="15" customHeight="1">
      <c r="A12" s="6" t="s">
        <v>46</v>
      </c>
      <c r="B12" s="131">
        <v>3511980</v>
      </c>
      <c r="C12" s="131">
        <v>231229503</v>
      </c>
      <c r="D12" s="131">
        <v>52776</v>
      </c>
      <c r="E12" s="131">
        <v>647408</v>
      </c>
      <c r="F12" s="131">
        <v>18670979</v>
      </c>
      <c r="G12" s="131">
        <v>13340</v>
      </c>
      <c r="H12" s="131">
        <v>3031021</v>
      </c>
      <c r="I12" s="131">
        <v>27157997</v>
      </c>
      <c r="J12" s="131">
        <v>276</v>
      </c>
      <c r="K12" s="131">
        <v>391689</v>
      </c>
      <c r="L12" s="131">
        <v>5201879</v>
      </c>
      <c r="M12" s="131">
        <v>1533</v>
      </c>
      <c r="N12" s="131">
        <v>4333864</v>
      </c>
      <c r="O12" s="131">
        <v>27157997</v>
      </c>
      <c r="P12" s="131">
        <v>48764</v>
      </c>
    </row>
    <row r="13" spans="1:16" ht="15" customHeight="1">
      <c r="A13" s="6" t="s">
        <v>184</v>
      </c>
      <c r="B13" s="131">
        <v>2796569</v>
      </c>
      <c r="C13" s="131">
        <v>172730639</v>
      </c>
      <c r="D13" s="131">
        <v>51127</v>
      </c>
      <c r="E13" s="131">
        <v>522995</v>
      </c>
      <c r="F13" s="131">
        <v>12947007</v>
      </c>
      <c r="G13" s="131">
        <v>11275</v>
      </c>
      <c r="H13" s="131">
        <v>2439916</v>
      </c>
      <c r="I13" s="131">
        <v>23743518</v>
      </c>
      <c r="J13" s="131">
        <v>242</v>
      </c>
      <c r="K13" s="131">
        <v>301703</v>
      </c>
      <c r="L13" s="131">
        <v>3622338</v>
      </c>
      <c r="M13" s="131">
        <v>1559</v>
      </c>
      <c r="N13" s="131">
        <v>3466679</v>
      </c>
      <c r="O13" s="131">
        <v>23743518</v>
      </c>
      <c r="P13" s="131">
        <v>47751</v>
      </c>
    </row>
    <row r="14" spans="1:16" ht="15" customHeight="1">
      <c r="A14" s="38" t="s">
        <v>47</v>
      </c>
      <c r="B14" s="131">
        <v>2218637</v>
      </c>
      <c r="C14" s="131">
        <v>134663791</v>
      </c>
      <c r="D14" s="131">
        <v>50763</v>
      </c>
      <c r="E14" s="131">
        <v>390112</v>
      </c>
      <c r="F14" s="131">
        <v>9195192</v>
      </c>
      <c r="G14" s="131">
        <v>10005</v>
      </c>
      <c r="H14" s="131">
        <v>1779418</v>
      </c>
      <c r="I14" s="131">
        <v>13908927</v>
      </c>
      <c r="J14" s="131">
        <v>143</v>
      </c>
      <c r="K14" s="131">
        <v>265134</v>
      </c>
      <c r="L14" s="131">
        <v>3393387</v>
      </c>
      <c r="M14" s="131">
        <v>1894</v>
      </c>
      <c r="N14" s="131">
        <v>2708733</v>
      </c>
      <c r="O14" s="131">
        <v>13908927</v>
      </c>
      <c r="P14" s="131">
        <v>47493</v>
      </c>
    </row>
    <row r="15" spans="1:16" ht="15" customHeight="1">
      <c r="A15" s="38" t="s">
        <v>48</v>
      </c>
      <c r="B15" s="131">
        <v>733047</v>
      </c>
      <c r="C15" s="131">
        <v>42017521</v>
      </c>
      <c r="D15" s="131">
        <v>49982</v>
      </c>
      <c r="E15" s="131">
        <v>144115</v>
      </c>
      <c r="F15" s="131">
        <v>4067509</v>
      </c>
      <c r="G15" s="131">
        <v>12721</v>
      </c>
      <c r="H15" s="131">
        <v>647555</v>
      </c>
      <c r="I15" s="131">
        <v>5538782</v>
      </c>
      <c r="J15" s="131">
        <v>212</v>
      </c>
      <c r="K15" s="131">
        <v>104307</v>
      </c>
      <c r="L15" s="131">
        <v>1695816</v>
      </c>
      <c r="M15" s="131">
        <v>3874</v>
      </c>
      <c r="N15" s="131">
        <v>932135</v>
      </c>
      <c r="O15" s="131">
        <v>5538782</v>
      </c>
      <c r="P15" s="131">
        <v>46997</v>
      </c>
    </row>
    <row r="16" spans="1:16" ht="15" customHeight="1">
      <c r="A16" s="38" t="s">
        <v>49</v>
      </c>
      <c r="B16" s="131">
        <v>1202394</v>
      </c>
      <c r="C16" s="131">
        <v>82736444</v>
      </c>
      <c r="D16" s="131">
        <v>55365</v>
      </c>
      <c r="E16" s="131">
        <v>213608</v>
      </c>
      <c r="F16" s="131">
        <v>6190760</v>
      </c>
      <c r="G16" s="131">
        <v>11815</v>
      </c>
      <c r="H16" s="131">
        <v>992158</v>
      </c>
      <c r="I16" s="131">
        <v>9179257</v>
      </c>
      <c r="J16" s="131">
        <v>148</v>
      </c>
      <c r="K16" s="131">
        <v>134987</v>
      </c>
      <c r="L16" s="131">
        <v>1798717</v>
      </c>
      <c r="M16" s="131">
        <v>2402</v>
      </c>
      <c r="N16" s="131">
        <v>1476152</v>
      </c>
      <c r="O16" s="131">
        <v>9179257</v>
      </c>
      <c r="P16" s="131">
        <v>51487</v>
      </c>
    </row>
    <row r="17" spans="1:16" ht="15" customHeight="1">
      <c r="A17" s="38" t="s">
        <v>50</v>
      </c>
      <c r="B17" s="131">
        <v>225206</v>
      </c>
      <c r="C17" s="131">
        <v>12067915</v>
      </c>
      <c r="D17" s="131">
        <v>47452</v>
      </c>
      <c r="E17" s="131">
        <v>43610</v>
      </c>
      <c r="F17" s="131">
        <v>947128</v>
      </c>
      <c r="G17" s="131">
        <v>10147</v>
      </c>
      <c r="H17" s="131">
        <v>179659</v>
      </c>
      <c r="I17" s="131">
        <v>1208520</v>
      </c>
      <c r="J17" s="131">
        <v>208</v>
      </c>
      <c r="K17" s="131">
        <v>31513</v>
      </c>
      <c r="L17" s="131">
        <v>499924</v>
      </c>
      <c r="M17" s="131">
        <v>5065</v>
      </c>
      <c r="N17" s="131">
        <v>279284</v>
      </c>
      <c r="O17" s="131">
        <v>1208520</v>
      </c>
      <c r="P17" s="131">
        <v>44475</v>
      </c>
    </row>
    <row r="18" spans="1:16" ht="15" customHeight="1">
      <c r="A18" s="38" t="s">
        <v>51</v>
      </c>
      <c r="B18" s="131">
        <v>113870</v>
      </c>
      <c r="C18" s="131">
        <v>7976808</v>
      </c>
      <c r="D18" s="131">
        <v>60777</v>
      </c>
      <c r="E18" s="131">
        <v>12265</v>
      </c>
      <c r="F18" s="131">
        <v>291470</v>
      </c>
      <c r="G18" s="131">
        <v>10150</v>
      </c>
      <c r="H18" s="131">
        <v>75088</v>
      </c>
      <c r="I18" s="131">
        <v>277553</v>
      </c>
      <c r="J18" s="131">
        <v>46</v>
      </c>
      <c r="K18" s="131">
        <v>8690</v>
      </c>
      <c r="L18" s="131">
        <v>154119</v>
      </c>
      <c r="M18" s="131">
        <v>4731</v>
      </c>
      <c r="N18" s="131">
        <v>124814</v>
      </c>
      <c r="O18" s="131">
        <v>277553</v>
      </c>
      <c r="P18" s="131">
        <v>58949</v>
      </c>
    </row>
    <row r="19" spans="1:16" ht="15" customHeight="1">
      <c r="A19" s="38" t="s">
        <v>52</v>
      </c>
      <c r="B19" s="131">
        <v>215105</v>
      </c>
      <c r="C19" s="131">
        <v>15928695</v>
      </c>
      <c r="D19" s="131">
        <v>67033</v>
      </c>
      <c r="E19" s="131">
        <v>23742</v>
      </c>
      <c r="F19" s="131">
        <v>694404</v>
      </c>
      <c r="G19" s="131">
        <v>9092</v>
      </c>
      <c r="H19" s="131">
        <v>190362</v>
      </c>
      <c r="I19" s="131">
        <v>1044475</v>
      </c>
      <c r="J19" s="131">
        <v>188</v>
      </c>
      <c r="K19" s="131">
        <v>47701</v>
      </c>
      <c r="L19" s="131">
        <v>1421777</v>
      </c>
      <c r="M19" s="131">
        <v>23213</v>
      </c>
      <c r="N19" s="131">
        <v>260260</v>
      </c>
      <c r="O19" s="131">
        <v>1044475</v>
      </c>
      <c r="P19" s="131">
        <v>63105</v>
      </c>
    </row>
    <row r="20" spans="1:16" s="15" customFormat="1" ht="15" customHeight="1">
      <c r="A20" s="39" t="s">
        <v>208</v>
      </c>
      <c r="B20" s="134">
        <v>12364016</v>
      </c>
      <c r="C20" s="134">
        <v>746254008</v>
      </c>
      <c r="D20" s="134">
        <v>49412</v>
      </c>
      <c r="E20" s="134">
        <v>2004285</v>
      </c>
      <c r="F20" s="134">
        <v>53194323</v>
      </c>
      <c r="G20" s="134">
        <v>11768</v>
      </c>
      <c r="H20" s="134">
        <v>9386763</v>
      </c>
      <c r="I20" s="134">
        <v>82311968</v>
      </c>
      <c r="J20" s="134">
        <v>213</v>
      </c>
      <c r="K20" s="134">
        <v>1289780</v>
      </c>
      <c r="L20" s="134">
        <v>17852317</v>
      </c>
      <c r="M20" s="134">
        <v>2053</v>
      </c>
      <c r="N20" s="134">
        <v>14975912</v>
      </c>
      <c r="O20" s="134">
        <v>82311968</v>
      </c>
      <c r="P20" s="134">
        <v>46158</v>
      </c>
    </row>
    <row r="21" spans="1:16" ht="15" customHeight="1">
      <c r="A21" s="5" t="s">
        <v>90</v>
      </c>
      <c r="B21" s="103"/>
      <c r="C21" s="103"/>
      <c r="D21" s="103"/>
      <c r="E21" s="103"/>
      <c r="F21" s="103"/>
      <c r="G21" s="103"/>
      <c r="H21" s="103"/>
      <c r="I21" s="103"/>
      <c r="J21" s="103"/>
      <c r="K21" s="103"/>
      <c r="L21" s="103"/>
      <c r="M21" s="103"/>
      <c r="N21" s="103"/>
      <c r="O21" s="103"/>
      <c r="P21" s="103"/>
    </row>
    <row r="22" spans="1:16" ht="15" customHeight="1">
      <c r="A22" s="6" t="s">
        <v>1</v>
      </c>
      <c r="B22" s="103"/>
      <c r="C22" s="103"/>
      <c r="D22" s="103"/>
      <c r="E22" s="103"/>
      <c r="F22" s="103"/>
      <c r="G22" s="103"/>
      <c r="H22" s="103"/>
      <c r="I22" s="103"/>
      <c r="J22" s="103"/>
      <c r="K22" s="103"/>
      <c r="L22" s="103"/>
      <c r="M22" s="103"/>
      <c r="N22" s="103"/>
      <c r="O22" s="103"/>
      <c r="P22" s="103"/>
    </row>
    <row r="23" spans="1:19" ht="15" customHeight="1">
      <c r="A23" s="2" t="s">
        <v>46</v>
      </c>
      <c r="B23" s="126">
        <v>331920</v>
      </c>
      <c r="C23" s="126">
        <v>26048896</v>
      </c>
      <c r="D23" s="155">
        <v>63992</v>
      </c>
      <c r="E23" s="126">
        <v>45325</v>
      </c>
      <c r="F23" s="126">
        <v>1283576</v>
      </c>
      <c r="G23" s="155">
        <v>11492</v>
      </c>
      <c r="H23" s="126">
        <v>253812</v>
      </c>
      <c r="I23" s="126">
        <v>491001</v>
      </c>
      <c r="J23" s="155">
        <v>106</v>
      </c>
      <c r="K23" s="126">
        <v>16185</v>
      </c>
      <c r="L23" s="126">
        <v>58637163</v>
      </c>
      <c r="M23" s="155">
        <v>813</v>
      </c>
      <c r="N23" s="126">
        <v>366981</v>
      </c>
      <c r="O23" s="126">
        <v>27988203</v>
      </c>
      <c r="P23" s="155">
        <v>60400</v>
      </c>
      <c r="Q23" s="115"/>
      <c r="R23" s="115"/>
      <c r="S23" s="115"/>
    </row>
    <row r="24" spans="1:19" ht="15" customHeight="1">
      <c r="A24" s="2" t="s">
        <v>184</v>
      </c>
      <c r="B24" s="126">
        <v>281627</v>
      </c>
      <c r="C24" s="126">
        <v>18702098</v>
      </c>
      <c r="D24" s="155">
        <v>56397</v>
      </c>
      <c r="E24" s="126">
        <v>45759</v>
      </c>
      <c r="F24" s="126">
        <v>1000967</v>
      </c>
      <c r="G24" s="155">
        <v>9113</v>
      </c>
      <c r="H24" s="126">
        <v>214790</v>
      </c>
      <c r="I24" s="126">
        <v>513454</v>
      </c>
      <c r="J24" s="155">
        <v>89</v>
      </c>
      <c r="K24" s="126">
        <v>12163</v>
      </c>
      <c r="L24" s="126">
        <v>64811596</v>
      </c>
      <c r="M24" s="155">
        <v>1120</v>
      </c>
      <c r="N24" s="126">
        <v>319246</v>
      </c>
      <c r="O24" s="126">
        <v>20337093</v>
      </c>
      <c r="P24" s="155">
        <v>53230</v>
      </c>
      <c r="Q24" s="115"/>
      <c r="R24" s="115"/>
      <c r="S24" s="115"/>
    </row>
    <row r="25" spans="1:19" ht="15" customHeight="1">
      <c r="A25" s="94" t="s">
        <v>47</v>
      </c>
      <c r="B25" s="126">
        <v>155532</v>
      </c>
      <c r="C25" s="126">
        <v>10771564</v>
      </c>
      <c r="D25" s="155">
        <v>55746</v>
      </c>
      <c r="E25" s="126">
        <v>23190</v>
      </c>
      <c r="F25" s="126">
        <v>681731</v>
      </c>
      <c r="G25" s="155">
        <v>11037</v>
      </c>
      <c r="H25" s="126">
        <v>112919</v>
      </c>
      <c r="I25" s="126">
        <v>448690</v>
      </c>
      <c r="J25" s="155">
        <v>85</v>
      </c>
      <c r="K25" s="126">
        <v>8983</v>
      </c>
      <c r="L25" s="126">
        <v>67921734</v>
      </c>
      <c r="M25" s="155">
        <v>1412</v>
      </c>
      <c r="N25" s="126">
        <v>175845</v>
      </c>
      <c r="O25" s="126">
        <v>12000000</v>
      </c>
      <c r="P25" s="155">
        <v>53480</v>
      </c>
      <c r="Q25" s="115"/>
      <c r="R25" s="115"/>
      <c r="S25" s="115"/>
    </row>
    <row r="26" spans="1:19" ht="15" customHeight="1">
      <c r="A26" s="94" t="s">
        <v>48</v>
      </c>
      <c r="B26" s="126">
        <v>58417</v>
      </c>
      <c r="C26" s="126">
        <v>3517897</v>
      </c>
      <c r="D26" s="155">
        <v>51723</v>
      </c>
      <c r="E26" s="126">
        <v>9742</v>
      </c>
      <c r="F26" s="126">
        <v>224651</v>
      </c>
      <c r="G26" s="155">
        <v>9166</v>
      </c>
      <c r="H26" s="126">
        <v>42716</v>
      </c>
      <c r="I26" s="126">
        <v>126573</v>
      </c>
      <c r="J26" s="155">
        <v>79</v>
      </c>
      <c r="K26" s="126">
        <v>2441</v>
      </c>
      <c r="L26" s="126">
        <v>18464002</v>
      </c>
      <c r="M26" s="155">
        <v>1583</v>
      </c>
      <c r="N26" s="126">
        <v>66225</v>
      </c>
      <c r="O26" s="126">
        <v>3894146</v>
      </c>
      <c r="P26" s="155">
        <v>48870</v>
      </c>
      <c r="Q26" s="115"/>
      <c r="R26" s="115"/>
      <c r="S26" s="115"/>
    </row>
    <row r="27" spans="1:19" ht="15" customHeight="1">
      <c r="A27" s="94" t="s">
        <v>49</v>
      </c>
      <c r="B27" s="126">
        <v>167244</v>
      </c>
      <c r="C27" s="126">
        <v>12566536</v>
      </c>
      <c r="D27" s="155">
        <v>61510</v>
      </c>
      <c r="E27" s="126">
        <v>23086</v>
      </c>
      <c r="F27" s="126">
        <v>608851</v>
      </c>
      <c r="G27" s="155">
        <v>10173</v>
      </c>
      <c r="H27" s="126">
        <v>115847</v>
      </c>
      <c r="I27" s="126">
        <v>280748</v>
      </c>
      <c r="J27" s="155">
        <v>59</v>
      </c>
      <c r="K27" s="126">
        <v>8367</v>
      </c>
      <c r="L27" s="126">
        <v>60407856</v>
      </c>
      <c r="M27" s="155">
        <v>1346</v>
      </c>
      <c r="N27" s="126">
        <v>185277</v>
      </c>
      <c r="O27" s="126">
        <v>13554313</v>
      </c>
      <c r="P27" s="155">
        <v>58602</v>
      </c>
      <c r="Q27" s="115"/>
      <c r="R27" s="115"/>
      <c r="S27" s="115"/>
    </row>
    <row r="28" spans="1:19" ht="15" customHeight="1">
      <c r="A28" s="94" t="s">
        <v>50</v>
      </c>
      <c r="B28" s="126">
        <v>6813</v>
      </c>
      <c r="C28" s="126">
        <v>411234</v>
      </c>
      <c r="D28" s="155">
        <v>45370</v>
      </c>
      <c r="E28" s="126">
        <v>1222</v>
      </c>
      <c r="F28" s="126">
        <v>42181</v>
      </c>
      <c r="G28" s="155">
        <v>12260</v>
      </c>
      <c r="H28" s="126">
        <v>5036</v>
      </c>
      <c r="I28" s="126">
        <v>17899</v>
      </c>
      <c r="J28" s="155">
        <v>128</v>
      </c>
      <c r="K28" s="126">
        <v>466</v>
      </c>
      <c r="L28" s="126">
        <v>1683226</v>
      </c>
      <c r="M28" s="155">
        <v>1899</v>
      </c>
      <c r="N28" s="126">
        <v>7780</v>
      </c>
      <c r="O28" s="126">
        <v>476591</v>
      </c>
      <c r="P28" s="155">
        <v>43006</v>
      </c>
      <c r="Q28" s="115"/>
      <c r="R28" s="115"/>
      <c r="S28" s="115"/>
    </row>
    <row r="29" spans="1:19" ht="15" customHeight="1">
      <c r="A29" s="94" t="s">
        <v>51</v>
      </c>
      <c r="B29" s="126">
        <v>11860</v>
      </c>
      <c r="C29" s="126">
        <v>888059</v>
      </c>
      <c r="D29" s="155">
        <v>62978</v>
      </c>
      <c r="E29" s="126">
        <v>1046</v>
      </c>
      <c r="F29" s="126">
        <v>28373</v>
      </c>
      <c r="G29" s="155">
        <v>11390</v>
      </c>
      <c r="H29" s="126">
        <v>7386</v>
      </c>
      <c r="I29" s="126">
        <v>3459</v>
      </c>
      <c r="J29" s="155">
        <v>50</v>
      </c>
      <c r="K29" s="126">
        <v>333</v>
      </c>
      <c r="L29" s="126">
        <v>1542796</v>
      </c>
      <c r="M29" s="155">
        <v>987</v>
      </c>
      <c r="N29" s="126">
        <v>12426</v>
      </c>
      <c r="O29" s="126">
        <v>922804</v>
      </c>
      <c r="P29" s="155">
        <v>62063</v>
      </c>
      <c r="Q29" s="115"/>
      <c r="R29" s="115"/>
      <c r="S29" s="115"/>
    </row>
    <row r="30" spans="1:19" ht="15" customHeight="1">
      <c r="A30" s="94" t="s">
        <v>52</v>
      </c>
      <c r="B30" s="126">
        <v>21711</v>
      </c>
      <c r="C30" s="126">
        <v>1572569</v>
      </c>
      <c r="D30" s="155">
        <v>64615</v>
      </c>
      <c r="E30" s="126">
        <v>2180</v>
      </c>
      <c r="F30" s="126">
        <v>63868</v>
      </c>
      <c r="G30" s="155">
        <v>7895</v>
      </c>
      <c r="H30" s="126">
        <v>15574</v>
      </c>
      <c r="I30" s="126">
        <v>-1437</v>
      </c>
      <c r="J30" s="155">
        <v>62</v>
      </c>
      <c r="K30" s="126">
        <v>943</v>
      </c>
      <c r="L30" s="126">
        <v>6543807</v>
      </c>
      <c r="M30" s="155">
        <v>1177</v>
      </c>
      <c r="N30" s="126">
        <v>23159</v>
      </c>
      <c r="O30" s="126">
        <v>1644791</v>
      </c>
      <c r="P30" s="155">
        <v>61794</v>
      </c>
      <c r="Q30" s="115"/>
      <c r="R30" s="115"/>
      <c r="S30" s="115"/>
    </row>
    <row r="31" spans="1:19" s="19" customFormat="1" ht="15" customHeight="1">
      <c r="A31" s="95" t="s">
        <v>208</v>
      </c>
      <c r="B31" s="136">
        <v>1036487</v>
      </c>
      <c r="C31" s="136">
        <v>74544028</v>
      </c>
      <c r="D31" s="156">
        <v>59304</v>
      </c>
      <c r="E31" s="136">
        <v>151737</v>
      </c>
      <c r="F31" s="136">
        <v>3935831</v>
      </c>
      <c r="G31" s="156">
        <v>10256</v>
      </c>
      <c r="H31" s="136">
        <v>770176</v>
      </c>
      <c r="I31" s="136">
        <v>1889323</v>
      </c>
      <c r="J31" s="156">
        <v>87</v>
      </c>
      <c r="K31" s="136">
        <v>49972</v>
      </c>
      <c r="L31" s="136">
        <v>281758722</v>
      </c>
      <c r="M31" s="156">
        <v>1105</v>
      </c>
      <c r="N31" s="136">
        <v>1160089</v>
      </c>
      <c r="O31" s="136">
        <v>80906277</v>
      </c>
      <c r="P31" s="156">
        <v>55904</v>
      </c>
      <c r="Q31" s="115"/>
      <c r="R31" s="115"/>
      <c r="S31" s="115"/>
    </row>
    <row r="32" spans="1:16" ht="15" customHeight="1">
      <c r="A32" s="6" t="s">
        <v>2</v>
      </c>
      <c r="B32" s="135"/>
      <c r="C32" s="135"/>
      <c r="D32" s="135"/>
      <c r="E32" s="135"/>
      <c r="F32" s="135"/>
      <c r="G32" s="135"/>
      <c r="H32" s="135"/>
      <c r="I32" s="135"/>
      <c r="J32" s="135"/>
      <c r="K32" s="135"/>
      <c r="L32" s="135"/>
      <c r="M32" s="135"/>
      <c r="N32" s="135"/>
      <c r="O32" s="135"/>
      <c r="P32" s="135"/>
    </row>
    <row r="33" spans="1:19" ht="15" customHeight="1">
      <c r="A33" s="2" t="s">
        <v>46</v>
      </c>
      <c r="B33" s="126">
        <v>168231</v>
      </c>
      <c r="C33" s="126">
        <v>8682832</v>
      </c>
      <c r="D33" s="155">
        <v>41580</v>
      </c>
      <c r="E33" s="126">
        <v>31206</v>
      </c>
      <c r="F33" s="126">
        <v>724228</v>
      </c>
      <c r="G33" s="155">
        <v>16448</v>
      </c>
      <c r="H33" s="126">
        <v>116243</v>
      </c>
      <c r="I33" s="126">
        <v>346488</v>
      </c>
      <c r="J33" s="155">
        <v>93</v>
      </c>
      <c r="K33" s="126">
        <v>9223</v>
      </c>
      <c r="L33" s="126">
        <v>52990017</v>
      </c>
      <c r="M33" s="155">
        <v>3979</v>
      </c>
      <c r="N33" s="126">
        <v>201106</v>
      </c>
      <c r="O33" s="126">
        <v>9894134</v>
      </c>
      <c r="P33" s="155">
        <v>37875</v>
      </c>
      <c r="Q33" s="115"/>
      <c r="R33" s="115"/>
      <c r="S33" s="115"/>
    </row>
    <row r="34" spans="1:19" ht="15" customHeight="1">
      <c r="A34" s="2" t="s">
        <v>184</v>
      </c>
      <c r="B34" s="126">
        <v>120695</v>
      </c>
      <c r="C34" s="126">
        <v>5761388</v>
      </c>
      <c r="D34" s="155">
        <v>40401</v>
      </c>
      <c r="E34" s="126">
        <v>23269</v>
      </c>
      <c r="F34" s="126">
        <v>472435</v>
      </c>
      <c r="G34" s="155">
        <v>13860</v>
      </c>
      <c r="H34" s="126">
        <v>82430</v>
      </c>
      <c r="I34" s="126">
        <v>344462</v>
      </c>
      <c r="J34" s="155">
        <v>86</v>
      </c>
      <c r="K34" s="126">
        <v>6184</v>
      </c>
      <c r="L34" s="126">
        <v>44745968</v>
      </c>
      <c r="M34" s="155">
        <v>4236</v>
      </c>
      <c r="N34" s="126">
        <v>145884</v>
      </c>
      <c r="O34" s="126">
        <v>6654280</v>
      </c>
      <c r="P34" s="155">
        <v>36993</v>
      </c>
      <c r="Q34" s="115"/>
      <c r="R34" s="115"/>
      <c r="S34" s="115"/>
    </row>
    <row r="35" spans="1:19" ht="15" customHeight="1">
      <c r="A35" s="94" t="s">
        <v>47</v>
      </c>
      <c r="B35" s="126">
        <v>69445</v>
      </c>
      <c r="C35" s="126">
        <v>3315227</v>
      </c>
      <c r="D35" s="155">
        <v>39511</v>
      </c>
      <c r="E35" s="126">
        <v>11972</v>
      </c>
      <c r="F35" s="126">
        <v>233993</v>
      </c>
      <c r="G35" s="155">
        <v>11117</v>
      </c>
      <c r="H35" s="126">
        <v>48074</v>
      </c>
      <c r="I35" s="126">
        <v>230908</v>
      </c>
      <c r="J35" s="155">
        <v>89</v>
      </c>
      <c r="K35" s="126">
        <v>5137</v>
      </c>
      <c r="L35" s="126">
        <v>39129479</v>
      </c>
      <c r="M35" s="155">
        <v>6424</v>
      </c>
      <c r="N35" s="126">
        <v>83161</v>
      </c>
      <c r="O35" s="126">
        <v>3862417</v>
      </c>
      <c r="P35" s="155">
        <v>37000</v>
      </c>
      <c r="Q35" s="115"/>
      <c r="R35" s="115"/>
      <c r="S35" s="115"/>
    </row>
    <row r="36" spans="1:19" ht="15" customHeight="1">
      <c r="A36" s="94" t="s">
        <v>48</v>
      </c>
      <c r="B36" s="126">
        <v>19096</v>
      </c>
      <c r="C36" s="126">
        <v>839781</v>
      </c>
      <c r="D36" s="155">
        <v>37566</v>
      </c>
      <c r="E36" s="126">
        <v>3392</v>
      </c>
      <c r="F36" s="126">
        <v>73893</v>
      </c>
      <c r="G36" s="155">
        <v>13230</v>
      </c>
      <c r="H36" s="126">
        <v>12960</v>
      </c>
      <c r="I36" s="126">
        <v>62315</v>
      </c>
      <c r="J36" s="155">
        <v>91</v>
      </c>
      <c r="K36" s="126">
        <v>1271</v>
      </c>
      <c r="L36" s="126">
        <v>9397158</v>
      </c>
      <c r="M36" s="155">
        <v>7200</v>
      </c>
      <c r="N36" s="126">
        <v>23188</v>
      </c>
      <c r="O36" s="126">
        <v>995161</v>
      </c>
      <c r="P36" s="155">
        <v>35288</v>
      </c>
      <c r="Q36" s="115"/>
      <c r="R36" s="115"/>
      <c r="S36" s="115"/>
    </row>
    <row r="37" spans="1:19" ht="15" customHeight="1">
      <c r="A37" s="94" t="s">
        <v>49</v>
      </c>
      <c r="B37" s="126">
        <v>50329</v>
      </c>
      <c r="C37" s="126">
        <v>2549326</v>
      </c>
      <c r="D37" s="155">
        <v>41447</v>
      </c>
      <c r="E37" s="126">
        <v>8065</v>
      </c>
      <c r="F37" s="126">
        <v>158578</v>
      </c>
      <c r="G37" s="155">
        <v>10500</v>
      </c>
      <c r="H37" s="126">
        <v>33528</v>
      </c>
      <c r="I37" s="126">
        <v>142961</v>
      </c>
      <c r="J37" s="155">
        <v>74</v>
      </c>
      <c r="K37" s="126">
        <v>3880</v>
      </c>
      <c r="L37" s="126">
        <v>21889805</v>
      </c>
      <c r="M37" s="155">
        <v>8909</v>
      </c>
      <c r="N37" s="126">
        <v>59914</v>
      </c>
      <c r="O37" s="126">
        <v>2913371</v>
      </c>
      <c r="P37" s="155">
        <v>38456</v>
      </c>
      <c r="Q37" s="115"/>
      <c r="R37" s="115"/>
      <c r="S37" s="115"/>
    </row>
    <row r="38" spans="1:19" ht="15" customHeight="1">
      <c r="A38" s="94" t="s">
        <v>50</v>
      </c>
      <c r="B38" s="126">
        <v>3683</v>
      </c>
      <c r="C38" s="126">
        <v>161263</v>
      </c>
      <c r="D38" s="155">
        <v>37498</v>
      </c>
      <c r="E38" s="126">
        <v>711</v>
      </c>
      <c r="F38" s="126">
        <v>15074</v>
      </c>
      <c r="G38" s="155">
        <v>9910</v>
      </c>
      <c r="H38" s="126">
        <v>2501</v>
      </c>
      <c r="I38" s="126">
        <v>9631</v>
      </c>
      <c r="J38" s="155">
        <v>111</v>
      </c>
      <c r="K38" s="126">
        <v>348</v>
      </c>
      <c r="L38" s="126">
        <v>1934102</v>
      </c>
      <c r="M38" s="155">
        <v>5177</v>
      </c>
      <c r="N38" s="126">
        <v>4402</v>
      </c>
      <c r="O38" s="126">
        <v>190501</v>
      </c>
      <c r="P38" s="155">
        <v>35155</v>
      </c>
      <c r="Q38" s="115"/>
      <c r="R38" s="115"/>
      <c r="S38" s="115"/>
    </row>
    <row r="39" spans="1:19" ht="15" customHeight="1">
      <c r="A39" s="94" t="s">
        <v>51</v>
      </c>
      <c r="B39" s="126">
        <v>4806</v>
      </c>
      <c r="C39" s="126">
        <v>239062</v>
      </c>
      <c r="D39" s="155">
        <v>44973</v>
      </c>
      <c r="E39" s="126">
        <v>583</v>
      </c>
      <c r="F39" s="126">
        <v>12027</v>
      </c>
      <c r="G39" s="155">
        <v>13357</v>
      </c>
      <c r="H39" s="126">
        <v>2725</v>
      </c>
      <c r="I39" s="126">
        <v>4637</v>
      </c>
      <c r="J39" s="155">
        <v>45</v>
      </c>
      <c r="K39" s="126">
        <v>139</v>
      </c>
      <c r="L39" s="126">
        <v>1751667</v>
      </c>
      <c r="M39" s="155">
        <v>2201</v>
      </c>
      <c r="N39" s="126">
        <v>5257</v>
      </c>
      <c r="O39" s="126">
        <v>257788</v>
      </c>
      <c r="P39" s="155">
        <v>43257</v>
      </c>
      <c r="Q39" s="115"/>
      <c r="R39" s="115"/>
      <c r="S39" s="115"/>
    </row>
    <row r="40" spans="1:19" ht="15" customHeight="1">
      <c r="A40" s="94" t="s">
        <v>52</v>
      </c>
      <c r="B40" s="126">
        <v>8659</v>
      </c>
      <c r="C40" s="126">
        <v>453882</v>
      </c>
      <c r="D40" s="155">
        <v>45714</v>
      </c>
      <c r="E40" s="126">
        <v>965</v>
      </c>
      <c r="F40" s="126">
        <v>25119</v>
      </c>
      <c r="G40" s="155">
        <v>12993</v>
      </c>
      <c r="H40" s="126">
        <v>5888</v>
      </c>
      <c r="I40" s="126">
        <v>8255</v>
      </c>
      <c r="J40" s="155">
        <v>65</v>
      </c>
      <c r="K40" s="126">
        <v>463</v>
      </c>
      <c r="L40" s="126">
        <v>3992255</v>
      </c>
      <c r="M40" s="155">
        <v>2258</v>
      </c>
      <c r="N40" s="126">
        <v>9766</v>
      </c>
      <c r="O40" s="126">
        <v>493742</v>
      </c>
      <c r="P40" s="155">
        <v>42802</v>
      </c>
      <c r="Q40" s="115"/>
      <c r="R40" s="115"/>
      <c r="S40" s="115"/>
    </row>
    <row r="41" spans="1:19" s="19" customFormat="1" ht="15" customHeight="1">
      <c r="A41" s="95" t="s">
        <v>208</v>
      </c>
      <c r="B41" s="136">
        <v>445781</v>
      </c>
      <c r="C41" s="136">
        <v>22028690</v>
      </c>
      <c r="D41" s="156">
        <v>40747</v>
      </c>
      <c r="E41" s="136">
        <v>80263</v>
      </c>
      <c r="F41" s="136">
        <v>1718988</v>
      </c>
      <c r="G41" s="156">
        <v>14039</v>
      </c>
      <c r="H41" s="136">
        <v>305182</v>
      </c>
      <c r="I41" s="136">
        <v>1149065</v>
      </c>
      <c r="J41" s="156">
        <v>87</v>
      </c>
      <c r="K41" s="136">
        <v>26697</v>
      </c>
      <c r="L41" s="136">
        <v>176107788</v>
      </c>
      <c r="M41" s="156">
        <v>5160</v>
      </c>
      <c r="N41" s="136">
        <v>534150</v>
      </c>
      <c r="O41" s="136">
        <v>25293182</v>
      </c>
      <c r="P41" s="156">
        <v>37413</v>
      </c>
      <c r="Q41" s="115"/>
      <c r="R41" s="115"/>
      <c r="S41" s="115"/>
    </row>
    <row r="42" spans="1:16" ht="15" customHeight="1">
      <c r="A42" s="6" t="s">
        <v>3</v>
      </c>
      <c r="B42" s="135"/>
      <c r="C42" s="135"/>
      <c r="D42" s="135"/>
      <c r="E42" s="135"/>
      <c r="F42" s="135"/>
      <c r="G42" s="135"/>
      <c r="H42" s="135"/>
      <c r="I42" s="135"/>
      <c r="J42" s="135"/>
      <c r="K42" s="103"/>
      <c r="L42" s="103"/>
      <c r="M42" s="103"/>
      <c r="N42" s="135"/>
      <c r="O42" s="135"/>
      <c r="P42" s="135"/>
    </row>
    <row r="43" spans="1:19" ht="15" customHeight="1">
      <c r="A43" s="2" t="s">
        <v>46</v>
      </c>
      <c r="B43" s="126">
        <v>25264</v>
      </c>
      <c r="C43" s="126">
        <v>956427</v>
      </c>
      <c r="D43" s="155">
        <v>33042</v>
      </c>
      <c r="E43" s="126">
        <v>7319</v>
      </c>
      <c r="F43" s="126">
        <v>146825</v>
      </c>
      <c r="G43" s="155">
        <v>18908</v>
      </c>
      <c r="H43" s="126">
        <v>11758</v>
      </c>
      <c r="I43" s="126">
        <v>13946</v>
      </c>
      <c r="J43" s="155">
        <v>48</v>
      </c>
      <c r="K43" s="126">
        <v>694</v>
      </c>
      <c r="L43" s="126">
        <v>10245992</v>
      </c>
      <c r="M43" s="155">
        <v>1134</v>
      </c>
      <c r="N43" s="126">
        <v>30857</v>
      </c>
      <c r="O43" s="126">
        <v>1128100</v>
      </c>
      <c r="P43" s="155">
        <v>30543</v>
      </c>
      <c r="Q43" s="115"/>
      <c r="R43" s="115"/>
      <c r="S43" s="115"/>
    </row>
    <row r="44" spans="1:19" ht="15" customHeight="1">
      <c r="A44" s="2" t="s">
        <v>184</v>
      </c>
      <c r="B44" s="126">
        <v>24886</v>
      </c>
      <c r="C44" s="126">
        <v>876094</v>
      </c>
      <c r="D44" s="155">
        <v>32392</v>
      </c>
      <c r="E44" s="126">
        <v>8692</v>
      </c>
      <c r="F44" s="126">
        <v>178067</v>
      </c>
      <c r="G44" s="155">
        <v>17155</v>
      </c>
      <c r="H44" s="126">
        <v>11295</v>
      </c>
      <c r="I44" s="126">
        <v>10378</v>
      </c>
      <c r="J44" s="155">
        <v>38</v>
      </c>
      <c r="K44" s="126">
        <v>634</v>
      </c>
      <c r="L44" s="126">
        <v>17091435</v>
      </c>
      <c r="M44" s="155">
        <v>1604</v>
      </c>
      <c r="N44" s="126">
        <v>31511</v>
      </c>
      <c r="O44" s="126">
        <v>1072944</v>
      </c>
      <c r="P44" s="155">
        <v>29563</v>
      </c>
      <c r="Q44" s="115"/>
      <c r="R44" s="115"/>
      <c r="S44" s="115"/>
    </row>
    <row r="45" spans="1:19" ht="15" customHeight="1">
      <c r="A45" s="94" t="s">
        <v>47</v>
      </c>
      <c r="B45" s="126">
        <v>9316</v>
      </c>
      <c r="C45" s="126">
        <v>313063</v>
      </c>
      <c r="D45" s="155">
        <v>30454</v>
      </c>
      <c r="E45" s="126">
        <v>2397</v>
      </c>
      <c r="F45" s="126">
        <v>43292</v>
      </c>
      <c r="G45" s="155">
        <v>14175</v>
      </c>
      <c r="H45" s="126">
        <v>3870</v>
      </c>
      <c r="I45" s="126">
        <v>4269</v>
      </c>
      <c r="J45" s="155">
        <v>38</v>
      </c>
      <c r="K45" s="126">
        <v>245</v>
      </c>
      <c r="L45" s="126">
        <v>6425158</v>
      </c>
      <c r="M45" s="155">
        <v>226</v>
      </c>
      <c r="N45" s="126">
        <v>10979</v>
      </c>
      <c r="O45" s="126">
        <v>361763</v>
      </c>
      <c r="P45" s="155">
        <v>29280</v>
      </c>
      <c r="Q45" s="115"/>
      <c r="R45" s="115"/>
      <c r="S45" s="115"/>
    </row>
    <row r="46" spans="1:19" ht="15" customHeight="1">
      <c r="A46" s="94" t="s">
        <v>48</v>
      </c>
      <c r="B46" s="126">
        <v>6797</v>
      </c>
      <c r="C46" s="126">
        <v>234108</v>
      </c>
      <c r="D46" s="155">
        <v>31485</v>
      </c>
      <c r="E46" s="126">
        <v>1601</v>
      </c>
      <c r="F46" s="126">
        <v>28259</v>
      </c>
      <c r="G46" s="155">
        <v>13680</v>
      </c>
      <c r="H46" s="126">
        <v>2992</v>
      </c>
      <c r="I46" s="126">
        <v>7410</v>
      </c>
      <c r="J46" s="155">
        <v>49</v>
      </c>
      <c r="K46" s="126">
        <v>163</v>
      </c>
      <c r="L46" s="126">
        <v>3680668</v>
      </c>
      <c r="M46" s="155">
        <v>419</v>
      </c>
      <c r="N46" s="126">
        <v>8071</v>
      </c>
      <c r="O46" s="126">
        <v>270448</v>
      </c>
      <c r="P46" s="155">
        <v>29620</v>
      </c>
      <c r="Q46" s="115"/>
      <c r="R46" s="115"/>
      <c r="S46" s="115"/>
    </row>
    <row r="47" spans="1:19" ht="15" customHeight="1">
      <c r="A47" s="94" t="s">
        <v>49</v>
      </c>
      <c r="B47" s="126">
        <v>9097</v>
      </c>
      <c r="C47" s="126">
        <v>373616</v>
      </c>
      <c r="D47" s="155">
        <v>38610</v>
      </c>
      <c r="E47" s="126">
        <v>2445</v>
      </c>
      <c r="F47" s="126">
        <v>46874</v>
      </c>
      <c r="G47" s="155">
        <v>15150</v>
      </c>
      <c r="H47" s="126">
        <v>3770</v>
      </c>
      <c r="I47" s="126">
        <v>2066</v>
      </c>
      <c r="J47" s="155">
        <v>25</v>
      </c>
      <c r="K47" s="126">
        <v>266</v>
      </c>
      <c r="L47" s="126">
        <v>7499996</v>
      </c>
      <c r="M47" s="155">
        <v>1299</v>
      </c>
      <c r="N47" s="126">
        <v>10852</v>
      </c>
      <c r="O47" s="126">
        <v>424469</v>
      </c>
      <c r="P47" s="155">
        <v>35682</v>
      </c>
      <c r="Q47" s="115"/>
      <c r="R47" s="115"/>
      <c r="S47" s="115"/>
    </row>
    <row r="48" spans="1:19" ht="15" customHeight="1">
      <c r="A48" s="94" t="s">
        <v>50</v>
      </c>
      <c r="B48" s="126">
        <v>1467</v>
      </c>
      <c r="C48" s="126">
        <v>34521</v>
      </c>
      <c r="D48" s="155">
        <v>15011</v>
      </c>
      <c r="E48" s="126">
        <v>132</v>
      </c>
      <c r="F48" s="126">
        <v>1752</v>
      </c>
      <c r="G48" s="155">
        <v>6734</v>
      </c>
      <c r="H48" s="126">
        <v>656</v>
      </c>
      <c r="I48" s="126">
        <v>184</v>
      </c>
      <c r="J48" s="155">
        <v>61</v>
      </c>
      <c r="K48" s="126">
        <v>29</v>
      </c>
      <c r="L48" s="126">
        <v>587129</v>
      </c>
      <c r="M48" s="155">
        <v>185</v>
      </c>
      <c r="N48" s="126">
        <v>1566</v>
      </c>
      <c r="O48" s="126">
        <v>36393</v>
      </c>
      <c r="P48" s="155">
        <v>14753</v>
      </c>
      <c r="Q48" s="115"/>
      <c r="R48" s="115"/>
      <c r="S48" s="115"/>
    </row>
    <row r="49" spans="1:19" ht="15" customHeight="1">
      <c r="A49" s="94" t="s">
        <v>51</v>
      </c>
      <c r="B49" s="126">
        <v>836</v>
      </c>
      <c r="C49" s="126">
        <v>41368</v>
      </c>
      <c r="D49" s="155">
        <v>46249</v>
      </c>
      <c r="E49" s="126">
        <v>81</v>
      </c>
      <c r="F49" s="126">
        <v>1564</v>
      </c>
      <c r="G49" s="155">
        <v>14998</v>
      </c>
      <c r="H49" s="126">
        <v>323</v>
      </c>
      <c r="I49" s="126">
        <v>-118</v>
      </c>
      <c r="J49" s="155">
        <v>30</v>
      </c>
      <c r="K49" s="126">
        <v>11</v>
      </c>
      <c r="L49" s="126">
        <v>608560</v>
      </c>
      <c r="M49" s="155">
        <v>50000645</v>
      </c>
      <c r="N49" s="126">
        <v>888</v>
      </c>
      <c r="O49" s="126">
        <v>42664</v>
      </c>
      <c r="P49" s="155">
        <v>44536</v>
      </c>
      <c r="Q49" s="115"/>
      <c r="R49" s="115"/>
      <c r="S49" s="115"/>
    </row>
    <row r="50" spans="1:19" ht="15" customHeight="1">
      <c r="A50" s="94" t="s">
        <v>52</v>
      </c>
      <c r="B50" s="126">
        <v>1360</v>
      </c>
      <c r="C50" s="126">
        <v>54438</v>
      </c>
      <c r="D50" s="155">
        <v>34998</v>
      </c>
      <c r="E50" s="126">
        <v>225</v>
      </c>
      <c r="F50" s="126">
        <v>4456</v>
      </c>
      <c r="G50" s="155">
        <v>14807</v>
      </c>
      <c r="H50" s="126">
        <v>620</v>
      </c>
      <c r="I50" s="126">
        <v>1771</v>
      </c>
      <c r="J50" s="155">
        <v>37</v>
      </c>
      <c r="K50" s="126">
        <v>51</v>
      </c>
      <c r="L50" s="126">
        <v>881504</v>
      </c>
      <c r="M50" s="155">
        <v>1326</v>
      </c>
      <c r="N50" s="126">
        <v>1513</v>
      </c>
      <c r="O50" s="126">
        <v>61130</v>
      </c>
      <c r="P50" s="155">
        <v>34379</v>
      </c>
      <c r="Q50" s="115"/>
      <c r="R50" s="115"/>
      <c r="S50" s="115"/>
    </row>
    <row r="51" spans="1:19" s="19" customFormat="1" ht="15" customHeight="1">
      <c r="A51" s="95" t="s">
        <v>208</v>
      </c>
      <c r="B51" s="136">
        <v>79213</v>
      </c>
      <c r="C51" s="136">
        <v>2886402</v>
      </c>
      <c r="D51" s="156">
        <v>32792</v>
      </c>
      <c r="E51" s="136">
        <v>22904</v>
      </c>
      <c r="F51" s="136">
        <v>451948</v>
      </c>
      <c r="G51" s="156">
        <v>16852</v>
      </c>
      <c r="H51" s="136">
        <v>35337</v>
      </c>
      <c r="I51" s="136">
        <v>39412</v>
      </c>
      <c r="J51" s="156">
        <v>40</v>
      </c>
      <c r="K51" s="136">
        <v>2095</v>
      </c>
      <c r="L51" s="136">
        <v>47181070</v>
      </c>
      <c r="M51" s="156">
        <v>986</v>
      </c>
      <c r="N51" s="136">
        <v>96451</v>
      </c>
      <c r="O51" s="136">
        <v>3399154</v>
      </c>
      <c r="P51" s="156">
        <v>30365</v>
      </c>
      <c r="Q51" s="115"/>
      <c r="R51" s="115"/>
      <c r="S51" s="115"/>
    </row>
    <row r="52" spans="1:16" ht="15" customHeight="1">
      <c r="A52" s="6" t="s">
        <v>144</v>
      </c>
      <c r="B52" s="103"/>
      <c r="C52" s="103"/>
      <c r="D52" s="103"/>
      <c r="E52" s="103"/>
      <c r="F52" s="103"/>
      <c r="G52" s="103"/>
      <c r="H52" s="103"/>
      <c r="I52" s="103"/>
      <c r="J52" s="103"/>
      <c r="K52" s="103"/>
      <c r="L52" s="103"/>
      <c r="M52" s="103"/>
      <c r="N52" s="103"/>
      <c r="O52" s="103"/>
      <c r="P52" s="103"/>
    </row>
    <row r="53" spans="1:19" ht="15" customHeight="1">
      <c r="A53" s="2" t="s">
        <v>46</v>
      </c>
      <c r="B53" s="126">
        <v>37499</v>
      </c>
      <c r="C53" s="126">
        <v>986818</v>
      </c>
      <c r="D53" s="155">
        <v>22854</v>
      </c>
      <c r="E53" s="126">
        <v>3725</v>
      </c>
      <c r="F53" s="126">
        <v>50384</v>
      </c>
      <c r="G53" s="155">
        <v>10515</v>
      </c>
      <c r="H53" s="126">
        <v>19944</v>
      </c>
      <c r="I53" s="126">
        <v>6844</v>
      </c>
      <c r="J53" s="155">
        <v>37</v>
      </c>
      <c r="K53" s="126">
        <v>512</v>
      </c>
      <c r="L53" s="126">
        <v>1863192</v>
      </c>
      <c r="M53" s="155">
        <v>10521</v>
      </c>
      <c r="N53" s="126">
        <v>40214</v>
      </c>
      <c r="O53" s="126">
        <v>1054607</v>
      </c>
      <c r="P53" s="155">
        <v>22628</v>
      </c>
      <c r="Q53" s="115"/>
      <c r="R53" s="115"/>
      <c r="S53" s="115"/>
    </row>
    <row r="54" spans="1:19" ht="15" customHeight="1">
      <c r="A54" s="2" t="s">
        <v>184</v>
      </c>
      <c r="B54" s="126">
        <v>35053</v>
      </c>
      <c r="C54" s="126">
        <v>793251</v>
      </c>
      <c r="D54" s="155">
        <v>18639</v>
      </c>
      <c r="E54" s="126">
        <v>6940</v>
      </c>
      <c r="F54" s="126">
        <v>86578</v>
      </c>
      <c r="G54" s="155">
        <v>9801</v>
      </c>
      <c r="H54" s="126">
        <v>18077</v>
      </c>
      <c r="I54" s="126">
        <v>8335</v>
      </c>
      <c r="J54" s="155">
        <v>30</v>
      </c>
      <c r="K54" s="126">
        <v>422</v>
      </c>
      <c r="L54" s="126">
        <v>2728011</v>
      </c>
      <c r="M54" s="155">
        <v>11555</v>
      </c>
      <c r="N54" s="126">
        <v>39148</v>
      </c>
      <c r="O54" s="126">
        <v>894737</v>
      </c>
      <c r="P54" s="155">
        <v>19743</v>
      </c>
      <c r="Q54" s="115"/>
      <c r="R54" s="115"/>
      <c r="S54" s="115"/>
    </row>
    <row r="55" spans="1:19" ht="15" customHeight="1">
      <c r="A55" s="94" t="s">
        <v>47</v>
      </c>
      <c r="B55" s="126">
        <v>11978</v>
      </c>
      <c r="C55" s="126">
        <v>276822</v>
      </c>
      <c r="D55" s="155">
        <v>19753</v>
      </c>
      <c r="E55" s="126">
        <v>2090</v>
      </c>
      <c r="F55" s="126">
        <v>24173</v>
      </c>
      <c r="G55" s="155">
        <v>8746</v>
      </c>
      <c r="H55" s="126">
        <v>6109</v>
      </c>
      <c r="I55" s="126">
        <v>3830</v>
      </c>
      <c r="J55" s="155">
        <v>35</v>
      </c>
      <c r="K55" s="126">
        <v>140</v>
      </c>
      <c r="L55" s="126">
        <v>1539931</v>
      </c>
      <c r="M55" s="155">
        <v>9191</v>
      </c>
      <c r="N55" s="126">
        <v>13065</v>
      </c>
      <c r="O55" s="126">
        <v>306504</v>
      </c>
      <c r="P55" s="155">
        <v>20421</v>
      </c>
      <c r="Q55" s="115"/>
      <c r="R55" s="115"/>
      <c r="S55" s="115"/>
    </row>
    <row r="56" spans="1:19" ht="15" customHeight="1">
      <c r="A56" s="94" t="s">
        <v>48</v>
      </c>
      <c r="B56" s="126">
        <v>3615</v>
      </c>
      <c r="C56" s="126">
        <v>74261</v>
      </c>
      <c r="D56" s="155">
        <v>15848</v>
      </c>
      <c r="E56" s="126">
        <v>703</v>
      </c>
      <c r="F56" s="126">
        <v>8127</v>
      </c>
      <c r="G56" s="155">
        <v>8936</v>
      </c>
      <c r="H56" s="126">
        <v>1859</v>
      </c>
      <c r="I56" s="126">
        <v>1204</v>
      </c>
      <c r="J56" s="155">
        <v>38</v>
      </c>
      <c r="K56" s="126">
        <v>15</v>
      </c>
      <c r="L56" s="126">
        <v>181</v>
      </c>
      <c r="M56" s="155">
        <v>4121</v>
      </c>
      <c r="N56" s="126">
        <v>4134</v>
      </c>
      <c r="O56" s="126">
        <v>83702</v>
      </c>
      <c r="P56" s="155">
        <v>16402</v>
      </c>
      <c r="Q56" s="115"/>
      <c r="R56" s="115"/>
      <c r="S56" s="115"/>
    </row>
    <row r="57" spans="1:19" ht="15" customHeight="1">
      <c r="A57" s="94" t="s">
        <v>49</v>
      </c>
      <c r="B57" s="126">
        <v>8010</v>
      </c>
      <c r="C57" s="126">
        <v>220852</v>
      </c>
      <c r="D57" s="155">
        <v>23905</v>
      </c>
      <c r="E57" s="126">
        <v>1234</v>
      </c>
      <c r="F57" s="126">
        <v>13958</v>
      </c>
      <c r="G57" s="155">
        <v>7564</v>
      </c>
      <c r="H57" s="126">
        <v>3814</v>
      </c>
      <c r="I57" s="126">
        <v>2241</v>
      </c>
      <c r="J57" s="155">
        <v>42</v>
      </c>
      <c r="K57" s="126">
        <v>65</v>
      </c>
      <c r="L57" s="126">
        <v>1079590</v>
      </c>
      <c r="M57" s="155">
        <v>3857</v>
      </c>
      <c r="N57" s="126">
        <v>8510</v>
      </c>
      <c r="O57" s="126">
        <v>237209</v>
      </c>
      <c r="P57" s="155">
        <v>24294</v>
      </c>
      <c r="Q57" s="115"/>
      <c r="R57" s="115"/>
      <c r="S57" s="115"/>
    </row>
    <row r="58" spans="1:19" ht="15" customHeight="1">
      <c r="A58" s="94" t="s">
        <v>50</v>
      </c>
      <c r="B58" s="126">
        <v>1025</v>
      </c>
      <c r="C58" s="126">
        <v>16889</v>
      </c>
      <c r="D58" s="155">
        <v>10598</v>
      </c>
      <c r="E58" s="126">
        <v>140</v>
      </c>
      <c r="F58" s="126">
        <v>1799</v>
      </c>
      <c r="G58" s="155">
        <v>11853</v>
      </c>
      <c r="H58" s="126">
        <v>561</v>
      </c>
      <c r="I58" s="126">
        <v>149</v>
      </c>
      <c r="J58" s="155">
        <v>51</v>
      </c>
      <c r="K58" s="172"/>
      <c r="L58" s="172"/>
      <c r="M58" s="172"/>
      <c r="N58" s="126">
        <v>1171</v>
      </c>
      <c r="O58" s="126">
        <v>19127</v>
      </c>
      <c r="P58" s="155">
        <v>10700</v>
      </c>
      <c r="Q58" s="115"/>
      <c r="R58" s="115"/>
      <c r="S58" s="115"/>
    </row>
    <row r="59" spans="1:19" ht="15" customHeight="1">
      <c r="A59" s="94" t="s">
        <v>51</v>
      </c>
      <c r="B59" s="126">
        <v>626</v>
      </c>
      <c r="C59" s="126">
        <v>20539</v>
      </c>
      <c r="D59" s="155">
        <v>28660</v>
      </c>
      <c r="E59" s="126">
        <v>54</v>
      </c>
      <c r="F59" s="126">
        <v>486</v>
      </c>
      <c r="G59" s="155">
        <v>5932</v>
      </c>
      <c r="H59" s="126">
        <v>285</v>
      </c>
      <c r="I59" s="126">
        <v>21</v>
      </c>
      <c r="J59" s="155">
        <v>42</v>
      </c>
      <c r="K59" s="172"/>
      <c r="L59" s="172"/>
      <c r="M59" s="172"/>
      <c r="N59" s="126">
        <v>654</v>
      </c>
      <c r="O59" s="126">
        <v>21050</v>
      </c>
      <c r="P59" s="155">
        <v>28394</v>
      </c>
      <c r="Q59" s="115"/>
      <c r="R59" s="115"/>
      <c r="S59" s="115"/>
    </row>
    <row r="60" spans="1:19" ht="15" customHeight="1">
      <c r="A60" s="94" t="s">
        <v>52</v>
      </c>
      <c r="B60" s="126">
        <v>1935</v>
      </c>
      <c r="C60" s="126">
        <v>50847</v>
      </c>
      <c r="D60" s="155">
        <v>20223</v>
      </c>
      <c r="E60" s="126">
        <v>155</v>
      </c>
      <c r="F60" s="126">
        <v>1659</v>
      </c>
      <c r="G60" s="155">
        <v>6824</v>
      </c>
      <c r="H60" s="126">
        <v>1129</v>
      </c>
      <c r="I60" s="126">
        <v>215</v>
      </c>
      <c r="J60" s="155">
        <v>45</v>
      </c>
      <c r="K60" s="126">
        <v>18</v>
      </c>
      <c r="L60" s="126">
        <v>664</v>
      </c>
      <c r="M60" s="155">
        <v>17678</v>
      </c>
      <c r="N60" s="126">
        <v>2085</v>
      </c>
      <c r="O60" s="126">
        <v>53423</v>
      </c>
      <c r="P60" s="155">
        <v>19459</v>
      </c>
      <c r="Q60" s="115"/>
      <c r="R60" s="115"/>
      <c r="S60" s="115"/>
    </row>
    <row r="61" spans="1:19" s="19" customFormat="1" ht="15" customHeight="1">
      <c r="A61" s="95" t="s">
        <v>208</v>
      </c>
      <c r="B61" s="136">
        <v>99988</v>
      </c>
      <c r="C61" s="136">
        <v>2441141</v>
      </c>
      <c r="D61" s="156">
        <v>20597</v>
      </c>
      <c r="E61" s="136">
        <v>15052</v>
      </c>
      <c r="F61" s="136">
        <v>187253</v>
      </c>
      <c r="G61" s="156">
        <v>9529</v>
      </c>
      <c r="H61" s="136">
        <v>51803</v>
      </c>
      <c r="I61" s="136">
        <v>22899</v>
      </c>
      <c r="J61" s="156">
        <v>35</v>
      </c>
      <c r="K61" s="136">
        <v>1180</v>
      </c>
      <c r="L61" s="136">
        <v>7360049</v>
      </c>
      <c r="M61" s="156">
        <v>10327</v>
      </c>
      <c r="N61" s="136">
        <v>109249</v>
      </c>
      <c r="O61" s="136">
        <v>2671583</v>
      </c>
      <c r="P61" s="156">
        <v>20800</v>
      </c>
      <c r="Q61" s="115"/>
      <c r="R61" s="115"/>
      <c r="S61" s="115"/>
    </row>
    <row r="62" spans="1:16" ht="15" customHeight="1">
      <c r="A62" s="6" t="s">
        <v>210</v>
      </c>
      <c r="B62" s="103"/>
      <c r="C62" s="103"/>
      <c r="D62" s="103"/>
      <c r="E62" s="103"/>
      <c r="F62" s="103"/>
      <c r="G62" s="103"/>
      <c r="H62" s="103"/>
      <c r="I62" s="103"/>
      <c r="J62" s="103"/>
      <c r="K62" s="103"/>
      <c r="L62" s="103"/>
      <c r="M62" s="103"/>
      <c r="N62" s="103"/>
      <c r="O62" s="103"/>
      <c r="P62" s="103"/>
    </row>
    <row r="63" spans="1:19" ht="15" customHeight="1">
      <c r="A63" s="2" t="s">
        <v>46</v>
      </c>
      <c r="B63" s="126">
        <v>563285</v>
      </c>
      <c r="C63" s="126">
        <v>36692727</v>
      </c>
      <c r="D63" s="155">
        <v>51516</v>
      </c>
      <c r="E63" s="126">
        <v>87654</v>
      </c>
      <c r="F63" s="126">
        <v>2208975</v>
      </c>
      <c r="G63" s="155">
        <v>14030</v>
      </c>
      <c r="H63" s="126">
        <v>402011</v>
      </c>
      <c r="I63" s="126">
        <v>855267</v>
      </c>
      <c r="J63" s="155">
        <v>91</v>
      </c>
      <c r="K63" s="126">
        <v>26627</v>
      </c>
      <c r="L63" s="126">
        <v>123971840</v>
      </c>
      <c r="M63" s="155">
        <v>1420</v>
      </c>
      <c r="N63" s="126">
        <v>639596</v>
      </c>
      <c r="O63" s="126">
        <v>40089696</v>
      </c>
      <c r="P63" s="155">
        <v>47525</v>
      </c>
      <c r="Q63" s="115"/>
      <c r="R63" s="115"/>
      <c r="S63" s="115"/>
    </row>
    <row r="64" spans="1:19" ht="15" customHeight="1">
      <c r="A64" s="2" t="s">
        <v>184</v>
      </c>
      <c r="B64" s="126">
        <v>462473</v>
      </c>
      <c r="C64" s="126">
        <v>26142364</v>
      </c>
      <c r="D64" s="155">
        <v>46973</v>
      </c>
      <c r="E64" s="126">
        <v>84688</v>
      </c>
      <c r="F64" s="126">
        <v>1738454</v>
      </c>
      <c r="G64" s="155">
        <v>11300</v>
      </c>
      <c r="H64" s="126">
        <v>326730</v>
      </c>
      <c r="I64" s="126">
        <v>876360</v>
      </c>
      <c r="J64" s="155">
        <v>77</v>
      </c>
      <c r="K64" s="126">
        <v>19416</v>
      </c>
      <c r="L64" s="126">
        <v>129735757</v>
      </c>
      <c r="M64" s="155">
        <v>1850</v>
      </c>
      <c r="N64" s="126">
        <v>536021</v>
      </c>
      <c r="O64" s="126">
        <v>28968729</v>
      </c>
      <c r="P64" s="155">
        <v>42985</v>
      </c>
      <c r="Q64" s="115"/>
      <c r="R64" s="115"/>
      <c r="S64" s="115"/>
    </row>
    <row r="65" spans="1:19" ht="15" customHeight="1">
      <c r="A65" s="94" t="s">
        <v>47</v>
      </c>
      <c r="B65" s="126">
        <v>246383</v>
      </c>
      <c r="C65" s="126">
        <v>14680115</v>
      </c>
      <c r="D65" s="155">
        <v>47127</v>
      </c>
      <c r="E65" s="126">
        <v>39664</v>
      </c>
      <c r="F65" s="126">
        <v>984296</v>
      </c>
      <c r="G65" s="155">
        <v>11091</v>
      </c>
      <c r="H65" s="126">
        <v>171058</v>
      </c>
      <c r="I65" s="126">
        <v>687422</v>
      </c>
      <c r="J65" s="155">
        <v>80</v>
      </c>
      <c r="K65" s="126">
        <v>14527</v>
      </c>
      <c r="L65" s="126">
        <v>115610898</v>
      </c>
      <c r="M65" s="155">
        <v>2362</v>
      </c>
      <c r="N65" s="126">
        <v>283192</v>
      </c>
      <c r="O65" s="126">
        <v>16535426</v>
      </c>
      <c r="P65" s="155">
        <v>44463</v>
      </c>
      <c r="Q65" s="115"/>
      <c r="R65" s="115"/>
      <c r="S65" s="115"/>
    </row>
    <row r="66" spans="1:19" ht="15" customHeight="1">
      <c r="A66" s="94" t="s">
        <v>48</v>
      </c>
      <c r="B66" s="126">
        <v>87963</v>
      </c>
      <c r="C66" s="126">
        <v>4669232</v>
      </c>
      <c r="D66" s="155">
        <v>45000</v>
      </c>
      <c r="E66" s="126">
        <v>15438</v>
      </c>
      <c r="F66" s="126">
        <v>334318</v>
      </c>
      <c r="G66" s="155">
        <v>10449</v>
      </c>
      <c r="H66" s="126">
        <v>60564</v>
      </c>
      <c r="I66" s="126">
        <v>196786</v>
      </c>
      <c r="J66" s="155">
        <v>77</v>
      </c>
      <c r="K66" s="126">
        <v>3897</v>
      </c>
      <c r="L66" s="126">
        <v>31684921</v>
      </c>
      <c r="M66" s="155">
        <v>2795</v>
      </c>
      <c r="N66" s="126">
        <v>101662</v>
      </c>
      <c r="O66" s="126">
        <v>5246446</v>
      </c>
      <c r="P66" s="155">
        <v>41836</v>
      </c>
      <c r="Q66" s="115"/>
      <c r="R66" s="115"/>
      <c r="S66" s="115"/>
    </row>
    <row r="67" spans="1:19" ht="15" customHeight="1">
      <c r="A67" s="94" t="s">
        <v>49</v>
      </c>
      <c r="B67" s="126">
        <v>234805</v>
      </c>
      <c r="C67" s="126">
        <v>15718871</v>
      </c>
      <c r="D67" s="155">
        <v>53756</v>
      </c>
      <c r="E67" s="126">
        <v>34849</v>
      </c>
      <c r="F67" s="126">
        <v>828776</v>
      </c>
      <c r="G67" s="155">
        <v>10500</v>
      </c>
      <c r="H67" s="126">
        <v>157050</v>
      </c>
      <c r="I67" s="126">
        <v>427598</v>
      </c>
      <c r="J67" s="155">
        <v>60</v>
      </c>
      <c r="K67" s="126">
        <v>12588</v>
      </c>
      <c r="L67" s="126">
        <v>91165623</v>
      </c>
      <c r="M67" s="155">
        <v>2571</v>
      </c>
      <c r="N67" s="126">
        <v>264704</v>
      </c>
      <c r="O67" s="126">
        <v>17138847</v>
      </c>
      <c r="P67" s="155">
        <v>50623</v>
      </c>
      <c r="Q67" s="115"/>
      <c r="R67" s="115"/>
      <c r="S67" s="115"/>
    </row>
    <row r="68" spans="1:19" ht="15" customHeight="1">
      <c r="A68" s="94" t="s">
        <v>50</v>
      </c>
      <c r="B68" s="126">
        <v>12999</v>
      </c>
      <c r="C68" s="126">
        <v>625225</v>
      </c>
      <c r="D68" s="155">
        <v>35568</v>
      </c>
      <c r="E68" s="126">
        <v>2196</v>
      </c>
      <c r="F68" s="126">
        <v>60823</v>
      </c>
      <c r="G68" s="155">
        <v>10697</v>
      </c>
      <c r="H68" s="126">
        <v>8769</v>
      </c>
      <c r="I68" s="126">
        <v>27791</v>
      </c>
      <c r="J68" s="155">
        <v>104</v>
      </c>
      <c r="K68" s="126">
        <v>845</v>
      </c>
      <c r="L68" s="126">
        <v>4256691</v>
      </c>
      <c r="M68" s="155">
        <v>3376</v>
      </c>
      <c r="N68" s="126">
        <v>14935</v>
      </c>
      <c r="O68" s="126">
        <v>724110</v>
      </c>
      <c r="P68" s="155">
        <v>33807</v>
      </c>
      <c r="Q68" s="115"/>
      <c r="R68" s="115"/>
      <c r="S68" s="115"/>
    </row>
    <row r="69" spans="1:19" ht="15" customHeight="1">
      <c r="A69" s="94" t="s">
        <v>51</v>
      </c>
      <c r="B69" s="126">
        <v>18130</v>
      </c>
      <c r="C69" s="126">
        <v>1189698</v>
      </c>
      <c r="D69" s="155">
        <v>55701</v>
      </c>
      <c r="E69" s="126">
        <v>1756</v>
      </c>
      <c r="F69" s="126">
        <v>42370</v>
      </c>
      <c r="G69" s="155">
        <v>11955</v>
      </c>
      <c r="H69" s="126">
        <v>10729</v>
      </c>
      <c r="I69" s="126">
        <v>7806</v>
      </c>
      <c r="J69" s="155">
        <v>48</v>
      </c>
      <c r="K69" s="126">
        <v>488</v>
      </c>
      <c r="L69" s="126">
        <v>3848937</v>
      </c>
      <c r="M69" s="155">
        <v>1272</v>
      </c>
      <c r="N69" s="126">
        <v>19236</v>
      </c>
      <c r="O69" s="126">
        <v>1244655</v>
      </c>
      <c r="P69" s="155">
        <v>54553</v>
      </c>
      <c r="Q69" s="115"/>
      <c r="R69" s="115"/>
      <c r="S69" s="115"/>
    </row>
    <row r="70" spans="1:19" ht="15" customHeight="1">
      <c r="A70" s="94" t="s">
        <v>52</v>
      </c>
      <c r="B70" s="126">
        <v>33671</v>
      </c>
      <c r="C70" s="126">
        <v>2132938</v>
      </c>
      <c r="D70" s="155">
        <v>54706</v>
      </c>
      <c r="E70" s="126">
        <v>3516</v>
      </c>
      <c r="F70" s="126">
        <v>95247</v>
      </c>
      <c r="G70" s="155">
        <v>9525</v>
      </c>
      <c r="H70" s="126">
        <v>23217</v>
      </c>
      <c r="I70" s="126">
        <v>8329</v>
      </c>
      <c r="J70" s="155">
        <v>60</v>
      </c>
      <c r="K70" s="126">
        <v>1469</v>
      </c>
      <c r="L70" s="126">
        <v>11377522</v>
      </c>
      <c r="M70" s="155">
        <v>1597</v>
      </c>
      <c r="N70" s="126">
        <v>36533</v>
      </c>
      <c r="O70" s="126">
        <v>2253060</v>
      </c>
      <c r="P70" s="155">
        <v>51902</v>
      </c>
      <c r="Q70" s="115"/>
      <c r="R70" s="115"/>
      <c r="S70" s="115"/>
    </row>
    <row r="71" spans="1:19" s="15" customFormat="1" ht="15" customHeight="1">
      <c r="A71" s="96" t="s">
        <v>208</v>
      </c>
      <c r="B71" s="127">
        <v>1662360</v>
      </c>
      <c r="C71" s="127">
        <v>101958763</v>
      </c>
      <c r="D71" s="157">
        <v>49438</v>
      </c>
      <c r="E71" s="127">
        <v>270097</v>
      </c>
      <c r="F71" s="127">
        <v>6297024</v>
      </c>
      <c r="G71" s="157">
        <v>11970</v>
      </c>
      <c r="H71" s="127">
        <v>1163103</v>
      </c>
      <c r="I71" s="127">
        <v>3097376</v>
      </c>
      <c r="J71" s="157">
        <v>79</v>
      </c>
      <c r="K71" s="127">
        <v>80018</v>
      </c>
      <c r="L71" s="127">
        <v>513573365</v>
      </c>
      <c r="M71" s="157">
        <v>1892</v>
      </c>
      <c r="N71" s="127">
        <v>1900979</v>
      </c>
      <c r="O71" s="127">
        <v>112326486</v>
      </c>
      <c r="P71" s="157">
        <v>45772</v>
      </c>
      <c r="Q71" s="115"/>
      <c r="R71" s="115"/>
      <c r="S71" s="115"/>
    </row>
    <row r="72" ht="15" customHeight="1">
      <c r="A72" s="37"/>
    </row>
    <row r="73" ht="15" customHeight="1">
      <c r="A73" s="5" t="s">
        <v>143</v>
      </c>
    </row>
    <row r="74" ht="15" customHeight="1">
      <c r="A74" s="5" t="s">
        <v>182</v>
      </c>
    </row>
    <row r="75" ht="15" customHeight="1">
      <c r="A75" s="5" t="s">
        <v>178</v>
      </c>
    </row>
    <row r="76" ht="15" customHeight="1">
      <c r="A76" s="1" t="s">
        <v>276</v>
      </c>
    </row>
    <row r="77" spans="1:17" ht="15" customHeight="1">
      <c r="A77" s="3" t="s">
        <v>207</v>
      </c>
      <c r="Q77" s="50"/>
    </row>
    <row r="78" spans="1:17" ht="15" customHeight="1">
      <c r="A78" s="5" t="s">
        <v>209</v>
      </c>
      <c r="Q78" s="50"/>
    </row>
    <row r="79" ht="15" customHeight="1">
      <c r="A79" s="12" t="s">
        <v>216</v>
      </c>
    </row>
    <row r="81" ht="15" customHeight="1">
      <c r="A81" s="111" t="s">
        <v>204</v>
      </c>
    </row>
  </sheetData>
  <sheetProtection sheet="1"/>
  <mergeCells count="8">
    <mergeCell ref="A1:P1"/>
    <mergeCell ref="A2:P2"/>
    <mergeCell ref="A3:P3"/>
    <mergeCell ref="K8:M8"/>
    <mergeCell ref="N8:P8"/>
    <mergeCell ref="B8:D8"/>
    <mergeCell ref="E8:G8"/>
    <mergeCell ref="H8:J8"/>
  </mergeCells>
  <hyperlinks>
    <hyperlink ref="A81"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24.xml><?xml version="1.0" encoding="utf-8"?>
<worksheet xmlns="http://schemas.openxmlformats.org/spreadsheetml/2006/main" xmlns:r="http://schemas.openxmlformats.org/officeDocument/2006/relationships">
  <sheetPr>
    <tabColor theme="0" tint="-0.04997999966144562"/>
    <pageSetUpPr fitToPage="1"/>
  </sheetPr>
  <dimension ref="A1:J59"/>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H1"/>
    </sheetView>
  </sheetViews>
  <sheetFormatPr defaultColWidth="9.140625" defaultRowHeight="15" customHeight="1"/>
  <cols>
    <col min="1" max="1" width="40.00390625" style="14" customWidth="1"/>
    <col min="2" max="3" width="14.28125" style="14" customWidth="1"/>
    <col min="4" max="4" width="14.421875" style="14" customWidth="1"/>
    <col min="5" max="7" width="9.140625" style="14" customWidth="1"/>
    <col min="8" max="8" width="13.421875" style="14" customWidth="1"/>
    <col min="9" max="16384" width="9.140625" style="14" customWidth="1"/>
  </cols>
  <sheetData>
    <row r="1" spans="1:8" ht="60" customHeight="1">
      <c r="A1" s="181" t="s">
        <v>161</v>
      </c>
      <c r="B1" s="195"/>
      <c r="C1" s="195"/>
      <c r="D1" s="195"/>
      <c r="E1" s="195"/>
      <c r="F1" s="195"/>
      <c r="G1" s="195"/>
      <c r="H1" s="195"/>
    </row>
    <row r="2" spans="1:10" ht="18.75" customHeight="1">
      <c r="A2" s="191" t="str">
        <f>Contents!A2</f>
        <v>34180DS0001 Personal Income of Migrants, Australia, 2016-17</v>
      </c>
      <c r="B2" s="191"/>
      <c r="C2" s="191"/>
      <c r="D2" s="191"/>
      <c r="E2" s="29"/>
      <c r="F2" s="29"/>
      <c r="G2" s="29"/>
      <c r="H2" s="29"/>
      <c r="I2" s="29"/>
      <c r="J2" s="29"/>
    </row>
    <row r="3" spans="1:10" ht="15" customHeight="1">
      <c r="A3" s="192" t="s">
        <v>306</v>
      </c>
      <c r="B3" s="192"/>
      <c r="C3" s="192"/>
      <c r="D3" s="192"/>
      <c r="E3" s="30"/>
      <c r="F3" s="30"/>
      <c r="G3" s="30"/>
      <c r="H3" s="30"/>
      <c r="I3" s="30"/>
      <c r="J3" s="30"/>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4" t="str">
        <f>"Table 12  "&amp;Contents!C32</f>
        <v>Table 12  Australian Taxpayer Population and Migrant Taxpayers, Median income, By Sources of total income–2014-15 to 2016-17</v>
      </c>
    </row>
    <row r="8" spans="1:4" ht="34.5" customHeight="1">
      <c r="A8" s="34"/>
      <c r="B8" s="67" t="s">
        <v>303</v>
      </c>
      <c r="C8" s="67" t="s">
        <v>303</v>
      </c>
      <c r="D8" s="67" t="s">
        <v>100</v>
      </c>
    </row>
    <row r="9" spans="1:6" s="15" customFormat="1" ht="22.5" customHeight="1">
      <c r="A9" s="116"/>
      <c r="B9" s="73" t="s">
        <v>248</v>
      </c>
      <c r="C9" s="73" t="s">
        <v>249</v>
      </c>
      <c r="D9" s="73" t="s">
        <v>250</v>
      </c>
      <c r="F9" s="106"/>
    </row>
    <row r="10" spans="1:4" s="72" customFormat="1" ht="15" customHeight="1">
      <c r="A10" s="71"/>
      <c r="B10" s="77" t="s">
        <v>59</v>
      </c>
      <c r="C10" s="77" t="s">
        <v>59</v>
      </c>
      <c r="D10" s="77" t="s">
        <v>59</v>
      </c>
    </row>
    <row r="11" spans="1:4" ht="15" customHeight="1">
      <c r="A11" s="5" t="s">
        <v>199</v>
      </c>
      <c r="B11" s="103"/>
      <c r="C11" s="103"/>
      <c r="D11" s="103"/>
    </row>
    <row r="12" spans="1:4" ht="15" customHeight="1">
      <c r="A12" s="6" t="s">
        <v>200</v>
      </c>
      <c r="B12" s="106">
        <v>48769.166422</v>
      </c>
      <c r="C12" s="103">
        <v>49542.06422</v>
      </c>
      <c r="D12" s="103">
        <v>49412</v>
      </c>
    </row>
    <row r="13" spans="1:4" ht="15" customHeight="1">
      <c r="A13" s="6" t="s">
        <v>91</v>
      </c>
      <c r="B13" s="106">
        <v>11952.812592</v>
      </c>
      <c r="C13" s="103">
        <v>11879.51776</v>
      </c>
      <c r="D13" s="103">
        <v>11768</v>
      </c>
    </row>
    <row r="14" spans="1:4" ht="15" customHeight="1">
      <c r="A14" s="38" t="s">
        <v>109</v>
      </c>
      <c r="B14" s="106">
        <v>301.088792</v>
      </c>
      <c r="C14" s="103">
        <v>245.11676200000002</v>
      </c>
      <c r="D14" s="103">
        <v>213</v>
      </c>
    </row>
    <row r="15" spans="1:4" ht="15" customHeight="1">
      <c r="A15" s="38" t="s">
        <v>189</v>
      </c>
      <c r="B15" s="106">
        <v>408.325896</v>
      </c>
      <c r="C15" s="103">
        <v>1621.228708</v>
      </c>
      <c r="D15" s="103">
        <v>2053</v>
      </c>
    </row>
    <row r="16" spans="1:4" s="15" customFormat="1" ht="15" customHeight="1">
      <c r="A16" s="39" t="s">
        <v>190</v>
      </c>
      <c r="B16" s="137">
        <v>45999.561986</v>
      </c>
      <c r="C16" s="138">
        <v>46392.161266</v>
      </c>
      <c r="D16" s="139">
        <v>46158</v>
      </c>
    </row>
    <row r="17" spans="1:4" ht="15" customHeight="1">
      <c r="A17" s="5" t="s">
        <v>90</v>
      </c>
      <c r="B17" s="103"/>
      <c r="C17" s="103"/>
      <c r="D17" s="103"/>
    </row>
    <row r="18" spans="1:4" ht="15" customHeight="1">
      <c r="A18" s="6" t="s">
        <v>1</v>
      </c>
      <c r="B18" s="103"/>
      <c r="C18" s="103"/>
      <c r="D18" s="103"/>
    </row>
    <row r="19" spans="1:4" ht="15" customHeight="1">
      <c r="A19" s="2" t="s">
        <v>89</v>
      </c>
      <c r="B19" s="151">
        <v>56317.008742</v>
      </c>
      <c r="C19" s="151">
        <v>58074.873659000004</v>
      </c>
      <c r="D19" s="151">
        <v>59304</v>
      </c>
    </row>
    <row r="20" spans="1:4" ht="15" customHeight="1">
      <c r="A20" s="2" t="s">
        <v>91</v>
      </c>
      <c r="B20" s="151">
        <v>12549.834546</v>
      </c>
      <c r="C20" s="151">
        <v>11378.096334</v>
      </c>
      <c r="D20" s="151">
        <v>10256</v>
      </c>
    </row>
    <row r="21" spans="1:4" ht="15" customHeight="1">
      <c r="A21" s="94" t="s">
        <v>109</v>
      </c>
      <c r="B21" s="151">
        <v>138.170884</v>
      </c>
      <c r="C21" s="151">
        <v>110.86193800000001</v>
      </c>
      <c r="D21" s="151">
        <v>87</v>
      </c>
    </row>
    <row r="22" spans="1:4" ht="15" customHeight="1">
      <c r="A22" s="94" t="s">
        <v>189</v>
      </c>
      <c r="B22" s="151">
        <v>117.54836399999999</v>
      </c>
      <c r="C22" s="151">
        <v>890.963832</v>
      </c>
      <c r="D22" s="151">
        <v>1096</v>
      </c>
    </row>
    <row r="23" spans="1:4" s="19" customFormat="1" ht="15" customHeight="1">
      <c r="A23" s="95" t="s">
        <v>190</v>
      </c>
      <c r="B23" s="152">
        <v>53976.352721999996</v>
      </c>
      <c r="C23" s="152">
        <v>55247.89424</v>
      </c>
      <c r="D23" s="152">
        <v>55904</v>
      </c>
    </row>
    <row r="24" spans="1:4" ht="15" customHeight="1">
      <c r="A24" s="6" t="s">
        <v>2</v>
      </c>
      <c r="B24" s="103"/>
      <c r="C24" s="103"/>
      <c r="D24" s="103"/>
    </row>
    <row r="25" spans="1:4" ht="15" customHeight="1">
      <c r="A25" s="2" t="s">
        <v>89</v>
      </c>
      <c r="B25" s="151">
        <v>38711.563418</v>
      </c>
      <c r="C25" s="151">
        <v>40009.971716</v>
      </c>
      <c r="D25" s="151">
        <v>40747</v>
      </c>
    </row>
    <row r="26" spans="1:4" ht="15" customHeight="1">
      <c r="A26" s="2" t="s">
        <v>91</v>
      </c>
      <c r="B26" s="151">
        <v>14602.806412</v>
      </c>
      <c r="C26" s="151">
        <v>14460.871876000001</v>
      </c>
      <c r="D26" s="151">
        <v>14039</v>
      </c>
    </row>
    <row r="27" spans="1:4" ht="15" customHeight="1">
      <c r="A27" s="94" t="s">
        <v>109</v>
      </c>
      <c r="B27" s="151">
        <v>130.953002</v>
      </c>
      <c r="C27" s="151">
        <v>105.776528</v>
      </c>
      <c r="D27" s="151">
        <v>87</v>
      </c>
    </row>
    <row r="28" spans="1:4" ht="15" customHeight="1">
      <c r="A28" s="94" t="s">
        <v>189</v>
      </c>
      <c r="B28" s="151">
        <v>415.543778</v>
      </c>
      <c r="C28" s="151">
        <v>4647.047658</v>
      </c>
      <c r="D28" s="151">
        <v>4775</v>
      </c>
    </row>
    <row r="29" spans="1:4" s="19" customFormat="1" ht="15" customHeight="1">
      <c r="A29" s="95" t="s">
        <v>190</v>
      </c>
      <c r="B29" s="152">
        <v>36136.841796</v>
      </c>
      <c r="C29" s="152">
        <v>36977.033192</v>
      </c>
      <c r="D29" s="152">
        <v>37413</v>
      </c>
    </row>
    <row r="30" spans="1:4" ht="15" customHeight="1">
      <c r="A30" s="6" t="s">
        <v>3</v>
      </c>
      <c r="B30" s="103"/>
      <c r="C30" s="103"/>
      <c r="D30" s="103"/>
    </row>
    <row r="31" spans="1:4" ht="15" customHeight="1">
      <c r="A31" s="2" t="s">
        <v>89</v>
      </c>
      <c r="B31" s="151">
        <v>31255.491312</v>
      </c>
      <c r="C31" s="151">
        <v>32729.698760000003</v>
      </c>
      <c r="D31" s="151">
        <v>32792</v>
      </c>
    </row>
    <row r="32" spans="1:4" ht="15" customHeight="1">
      <c r="A32" s="2" t="s">
        <v>91</v>
      </c>
      <c r="B32" s="151">
        <v>17734.336074</v>
      </c>
      <c r="C32" s="151">
        <v>16273.312</v>
      </c>
      <c r="D32" s="151">
        <v>16852</v>
      </c>
    </row>
    <row r="33" spans="1:4" ht="15" customHeight="1">
      <c r="A33" s="94" t="s">
        <v>109</v>
      </c>
      <c r="B33" s="151">
        <v>67.02319</v>
      </c>
      <c r="C33" s="151">
        <v>48.819936</v>
      </c>
      <c r="D33" s="151">
        <v>40</v>
      </c>
    </row>
    <row r="34" spans="1:4" ht="15" customHeight="1">
      <c r="A34" s="94" t="s">
        <v>189</v>
      </c>
      <c r="B34" s="151">
        <v>67.02319</v>
      </c>
      <c r="C34" s="151">
        <v>3173.29584</v>
      </c>
      <c r="D34" s="151">
        <v>931</v>
      </c>
    </row>
    <row r="35" spans="1:4" s="19" customFormat="1" ht="15" customHeight="1">
      <c r="A35" s="95" t="s">
        <v>190</v>
      </c>
      <c r="B35" s="152">
        <v>28764.806459</v>
      </c>
      <c r="C35" s="152">
        <v>29805.58801</v>
      </c>
      <c r="D35" s="152">
        <v>30365</v>
      </c>
    </row>
    <row r="36" spans="1:4" ht="15" customHeight="1">
      <c r="A36" s="6" t="s">
        <v>144</v>
      </c>
      <c r="B36" s="103"/>
      <c r="C36" s="103"/>
      <c r="D36" s="103"/>
    </row>
    <row r="37" spans="1:4" ht="15" customHeight="1">
      <c r="A37" s="2" t="s">
        <v>89</v>
      </c>
      <c r="B37" s="151">
        <v>14979.167402</v>
      </c>
      <c r="C37" s="151">
        <v>17710.448866000002</v>
      </c>
      <c r="D37" s="151">
        <v>20597</v>
      </c>
    </row>
    <row r="38" spans="1:4" ht="15" customHeight="1">
      <c r="A38" s="2" t="s">
        <v>91</v>
      </c>
      <c r="B38" s="151">
        <v>10826.823</v>
      </c>
      <c r="C38" s="151">
        <v>10984.4856</v>
      </c>
      <c r="D38" s="151">
        <v>9529</v>
      </c>
    </row>
    <row r="39" spans="1:4" ht="15" customHeight="1">
      <c r="A39" s="94" t="s">
        <v>109</v>
      </c>
      <c r="B39" s="151">
        <v>50.525174</v>
      </c>
      <c r="C39" s="151">
        <v>43.734526</v>
      </c>
      <c r="D39" s="151">
        <v>35</v>
      </c>
    </row>
    <row r="40" spans="1:4" ht="15" customHeight="1">
      <c r="A40" s="94" t="s">
        <v>189</v>
      </c>
      <c r="B40" s="151">
        <v>89.707962</v>
      </c>
      <c r="C40" s="151">
        <v>3994.0810140000003</v>
      </c>
      <c r="D40" s="151">
        <v>8492</v>
      </c>
    </row>
    <row r="41" spans="1:4" s="19" customFormat="1" ht="15" customHeight="1">
      <c r="A41" s="95" t="s">
        <v>190</v>
      </c>
      <c r="B41" s="152">
        <v>15693.222157</v>
      </c>
      <c r="C41" s="152">
        <v>18481.397022</v>
      </c>
      <c r="D41" s="152">
        <v>20800</v>
      </c>
    </row>
    <row r="42" spans="1:4" ht="15" customHeight="1">
      <c r="A42" s="6" t="s">
        <v>191</v>
      </c>
      <c r="B42" s="103"/>
      <c r="C42" s="103"/>
      <c r="D42" s="103"/>
    </row>
    <row r="43" spans="1:4" ht="15" customHeight="1">
      <c r="A43" s="2" t="s">
        <v>89</v>
      </c>
      <c r="B43" s="151">
        <v>47991.697417999996</v>
      </c>
      <c r="C43" s="151">
        <v>49150.48765</v>
      </c>
      <c r="D43" s="151">
        <v>49438</v>
      </c>
    </row>
    <row r="44" spans="1:4" ht="15" customHeight="1">
      <c r="A44" s="2" t="s">
        <v>91</v>
      </c>
      <c r="B44" s="151">
        <v>13811.93277</v>
      </c>
      <c r="C44" s="151">
        <v>12826.421102</v>
      </c>
      <c r="D44" s="151">
        <v>11970</v>
      </c>
    </row>
    <row r="45" spans="1:4" ht="15" customHeight="1">
      <c r="A45" s="94" t="s">
        <v>109</v>
      </c>
      <c r="B45" s="151">
        <v>127.859624</v>
      </c>
      <c r="C45" s="151">
        <v>101.7082</v>
      </c>
      <c r="D45" s="151">
        <v>79</v>
      </c>
    </row>
    <row r="46" spans="1:4" ht="15" customHeight="1">
      <c r="A46" s="94" t="s">
        <v>189</v>
      </c>
      <c r="B46" s="151">
        <v>150.544396</v>
      </c>
      <c r="C46" s="151">
        <v>1518.503426</v>
      </c>
      <c r="D46" s="151">
        <v>1835</v>
      </c>
    </row>
    <row r="47" spans="1:4" s="15" customFormat="1" ht="15" customHeight="1">
      <c r="A47" s="96" t="s">
        <v>190</v>
      </c>
      <c r="B47" s="153">
        <v>44834.389606</v>
      </c>
      <c r="C47" s="153">
        <v>45586.632322000005</v>
      </c>
      <c r="D47" s="153">
        <v>45772</v>
      </c>
    </row>
    <row r="48" spans="1:2" ht="15" customHeight="1">
      <c r="A48" s="37"/>
      <c r="B48" s="106"/>
    </row>
    <row r="49" ht="15" customHeight="1">
      <c r="A49" s="101" t="s">
        <v>273</v>
      </c>
    </row>
    <row r="50" ht="15" customHeight="1">
      <c r="A50" s="101" t="s">
        <v>278</v>
      </c>
    </row>
    <row r="51" spans="1:3" ht="15" customHeight="1">
      <c r="A51" s="12" t="s">
        <v>275</v>
      </c>
      <c r="B51" s="1"/>
      <c r="C51" s="1"/>
    </row>
    <row r="52" spans="1:3" ht="15" customHeight="1">
      <c r="A52" s="12" t="s">
        <v>203</v>
      </c>
      <c r="B52" s="1"/>
      <c r="C52" s="1"/>
    </row>
    <row r="53" spans="1:3" ht="15" customHeight="1">
      <c r="A53" s="5" t="s">
        <v>201</v>
      </c>
      <c r="B53" s="5"/>
      <c r="C53" s="5"/>
    </row>
    <row r="54" spans="1:3" ht="15" customHeight="1">
      <c r="A54" s="5" t="s">
        <v>202</v>
      </c>
      <c r="B54" s="5"/>
      <c r="C54" s="5"/>
    </row>
    <row r="55" spans="1:3" ht="15" customHeight="1">
      <c r="A55" s="5" t="s">
        <v>198</v>
      </c>
      <c r="B55" s="5"/>
      <c r="C55" s="5"/>
    </row>
    <row r="56" ht="15" customHeight="1">
      <c r="A56" s="5" t="s">
        <v>216</v>
      </c>
    </row>
    <row r="57" ht="15" customHeight="1">
      <c r="A57" s="12" t="s">
        <v>125</v>
      </c>
    </row>
    <row r="59" ht="15" customHeight="1">
      <c r="A59" s="111" t="s">
        <v>204</v>
      </c>
    </row>
  </sheetData>
  <sheetProtection sheet="1"/>
  <mergeCells count="3">
    <mergeCell ref="A2:D2"/>
    <mergeCell ref="A3:D3"/>
    <mergeCell ref="A1:H1"/>
  </mergeCells>
  <hyperlinks>
    <hyperlink ref="A59" r:id="rId1" display="© Commonwealth of Australia 2006"/>
  </hyperlinks>
  <printOptions/>
  <pageMargins left="0.7086614173228347" right="0.7086614173228347" top="0.7480314960629921" bottom="0.7480314960629921" header="0.31496062992125984" footer="0.31496062992125984"/>
  <pageSetup fitToWidth="0" fitToHeight="1" horizontalDpi="600" verticalDpi="600" orientation="portrait" paperSize="9" scale="63" r:id="rId3"/>
  <drawing r:id="rId2"/>
</worksheet>
</file>

<file path=xl/worksheets/sheet25.xml><?xml version="1.0" encoding="utf-8"?>
<worksheet xmlns="http://schemas.openxmlformats.org/spreadsheetml/2006/main" xmlns:r="http://schemas.openxmlformats.org/officeDocument/2006/relationships">
  <sheetPr>
    <tabColor theme="0" tint="-0.04997999966144562"/>
  </sheetPr>
  <dimension ref="A1:H201"/>
  <sheetViews>
    <sheetView zoomScalePageLayoutView="0" workbookViewId="0" topLeftCell="A1">
      <pane xSplit="1" ySplit="10" topLeftCell="B11" activePane="bottomRight" state="frozen"/>
      <selection pane="topLeft" activeCell="A1" sqref="A1:B1"/>
      <selection pane="topRight" activeCell="A1" sqref="A1:B1"/>
      <selection pane="bottomLeft" activeCell="A1" sqref="A1:B1"/>
      <selection pane="bottomRight" activeCell="A1" sqref="A1:H1"/>
    </sheetView>
  </sheetViews>
  <sheetFormatPr defaultColWidth="9.140625" defaultRowHeight="15" customHeight="1"/>
  <cols>
    <col min="1" max="1" width="40.00390625" style="14" customWidth="1"/>
    <col min="2" max="3" width="14.421875" style="14" customWidth="1"/>
    <col min="4" max="4" width="16.421875" style="14" customWidth="1"/>
    <col min="5" max="7" width="9.140625" style="14" customWidth="1"/>
    <col min="8" max="8" width="13.140625" style="14" customWidth="1"/>
    <col min="9" max="16384" width="9.140625" style="14" customWidth="1"/>
  </cols>
  <sheetData>
    <row r="1" spans="1:8" ht="60" customHeight="1">
      <c r="A1" s="181" t="s">
        <v>161</v>
      </c>
      <c r="B1" s="195"/>
      <c r="C1" s="195"/>
      <c r="D1" s="195"/>
      <c r="E1" s="195"/>
      <c r="F1" s="195"/>
      <c r="G1" s="195"/>
      <c r="H1" s="195"/>
    </row>
    <row r="2" spans="1:4" ht="18.75" customHeight="1">
      <c r="A2" s="191" t="str">
        <f>Contents!A2</f>
        <v>34180DS0001 Personal Income of Migrants, Australia, 2016-17</v>
      </c>
      <c r="B2" s="191"/>
      <c r="C2" s="191"/>
      <c r="D2" s="191"/>
    </row>
    <row r="3" spans="1:4" ht="15" customHeight="1">
      <c r="A3" s="192" t="s">
        <v>306</v>
      </c>
      <c r="B3" s="192"/>
      <c r="C3" s="192"/>
      <c r="D3" s="192"/>
    </row>
    <row r="4" spans="1:4" ht="15" customHeight="1">
      <c r="A4" s="30"/>
      <c r="B4" s="1"/>
      <c r="C4" s="1"/>
      <c r="D4" s="1"/>
    </row>
    <row r="5" spans="1:4" ht="18.75" customHeight="1">
      <c r="A5" s="32" t="str">
        <f>Contents!A5</f>
        <v>Linked Migrant Taxpayer Records from the 2016-17 Personal Income Tax and Migrants Integrated Dataset (PITMID)</v>
      </c>
      <c r="B5" s="1"/>
      <c r="C5" s="1"/>
      <c r="D5" s="1"/>
    </row>
    <row r="6" ht="15" customHeight="1">
      <c r="A6" s="32"/>
    </row>
    <row r="7" ht="15" customHeight="1">
      <c r="A7" s="34" t="str">
        <f>"Table 13  "&amp;Contents!C33</f>
        <v>Table 13  Migrants, Median taxable income, By Visa stream and Year of arrival–2014-15 to 2016-17</v>
      </c>
    </row>
    <row r="8" spans="1:6" ht="45" customHeight="1">
      <c r="A8" s="34"/>
      <c r="B8" s="67" t="s">
        <v>303</v>
      </c>
      <c r="C8" s="67" t="s">
        <v>303</v>
      </c>
      <c r="D8" s="67" t="s">
        <v>100</v>
      </c>
      <c r="F8" s="105"/>
    </row>
    <row r="9" spans="1:4" s="15" customFormat="1" ht="22.5" customHeight="1">
      <c r="A9" s="55"/>
      <c r="B9" s="73" t="s">
        <v>251</v>
      </c>
      <c r="C9" s="73" t="s">
        <v>252</v>
      </c>
      <c r="D9" s="73" t="s">
        <v>253</v>
      </c>
    </row>
    <row r="10" spans="1:4" s="72" customFormat="1" ht="15" customHeight="1">
      <c r="A10" s="161"/>
      <c r="B10" s="77" t="s">
        <v>59</v>
      </c>
      <c r="C10" s="77" t="s">
        <v>59</v>
      </c>
      <c r="D10" s="77" t="s">
        <v>59</v>
      </c>
    </row>
    <row r="11" spans="1:4" ht="15" customHeight="1">
      <c r="A11" s="163" t="s">
        <v>1</v>
      </c>
      <c r="B11" s="155"/>
      <c r="C11" s="155"/>
      <c r="D11" s="155"/>
    </row>
    <row r="12" spans="1:4" ht="15" customHeight="1">
      <c r="A12" s="163" t="s">
        <v>255</v>
      </c>
      <c r="B12" s="155">
        <v>54482.635588</v>
      </c>
      <c r="C12" s="155">
        <v>54279.632176</v>
      </c>
      <c r="D12" s="155">
        <v>53409</v>
      </c>
    </row>
    <row r="13" spans="1:4" ht="15" customHeight="1">
      <c r="A13" s="163" t="s">
        <v>256</v>
      </c>
      <c r="B13" s="155">
        <v>55142.556228</v>
      </c>
      <c r="C13" s="155">
        <v>55735.076518</v>
      </c>
      <c r="D13" s="155">
        <v>54334</v>
      </c>
    </row>
    <row r="14" spans="1:4" ht="15" customHeight="1">
      <c r="A14" s="163" t="s">
        <v>257</v>
      </c>
      <c r="B14" s="155">
        <v>55904.558342</v>
      </c>
      <c r="C14" s="155">
        <v>56231.412534</v>
      </c>
      <c r="D14" s="155">
        <v>55335</v>
      </c>
    </row>
    <row r="15" spans="1:4" ht="15" customHeight="1">
      <c r="A15" s="163" t="s">
        <v>258</v>
      </c>
      <c r="B15" s="155">
        <v>56504.673674</v>
      </c>
      <c r="C15" s="155">
        <v>56476.529296</v>
      </c>
      <c r="D15" s="155">
        <v>55291</v>
      </c>
    </row>
    <row r="16" spans="1:4" ht="15" customHeight="1">
      <c r="A16" s="163" t="s">
        <v>259</v>
      </c>
      <c r="B16" s="155">
        <v>55039.443628</v>
      </c>
      <c r="C16" s="155">
        <v>55077.024464</v>
      </c>
      <c r="D16" s="155">
        <v>54364</v>
      </c>
    </row>
    <row r="17" spans="1:4" ht="15" customHeight="1">
      <c r="A17" s="163" t="s">
        <v>260</v>
      </c>
      <c r="B17" s="155">
        <v>54386.74087</v>
      </c>
      <c r="C17" s="155">
        <v>54871.5739</v>
      </c>
      <c r="D17" s="155">
        <v>54065</v>
      </c>
    </row>
    <row r="18" spans="1:4" ht="15" customHeight="1">
      <c r="A18" s="163" t="s">
        <v>261</v>
      </c>
      <c r="B18" s="155">
        <v>52234.780908</v>
      </c>
      <c r="C18" s="155">
        <v>52707.223404000004</v>
      </c>
      <c r="D18" s="155">
        <v>52182</v>
      </c>
    </row>
    <row r="19" spans="1:4" ht="15" customHeight="1">
      <c r="A19" s="163" t="s">
        <v>262</v>
      </c>
      <c r="B19" s="155">
        <v>51098.480056</v>
      </c>
      <c r="C19" s="155">
        <v>51803.037506</v>
      </c>
      <c r="D19" s="155">
        <v>51291</v>
      </c>
    </row>
    <row r="20" spans="1:4" ht="15" customHeight="1">
      <c r="A20" s="163" t="s">
        <v>263</v>
      </c>
      <c r="B20" s="155">
        <v>50923.188636</v>
      </c>
      <c r="C20" s="155">
        <v>51497.912906000005</v>
      </c>
      <c r="D20" s="155">
        <v>50801</v>
      </c>
    </row>
    <row r="21" spans="1:4" ht="15" customHeight="1">
      <c r="A21" s="163" t="s">
        <v>264</v>
      </c>
      <c r="B21" s="155">
        <v>51033.519118</v>
      </c>
      <c r="C21" s="155">
        <v>51821.344982</v>
      </c>
      <c r="D21" s="155">
        <v>51314</v>
      </c>
    </row>
    <row r="22" spans="1:4" ht="15" customHeight="1">
      <c r="A22" s="163" t="s">
        <v>265</v>
      </c>
      <c r="B22" s="155">
        <v>53851.586476</v>
      </c>
      <c r="C22" s="155">
        <v>54988.53833</v>
      </c>
      <c r="D22" s="155">
        <v>54611</v>
      </c>
    </row>
    <row r="23" spans="1:4" ht="15" customHeight="1">
      <c r="A23" s="163" t="s">
        <v>266</v>
      </c>
      <c r="B23" s="155">
        <v>51521.241716</v>
      </c>
      <c r="C23" s="155">
        <v>52689.93301</v>
      </c>
      <c r="D23" s="155">
        <v>52869</v>
      </c>
    </row>
    <row r="24" spans="1:4" ht="15" customHeight="1">
      <c r="A24" s="163" t="s">
        <v>267</v>
      </c>
      <c r="B24" s="155">
        <v>52092.48552</v>
      </c>
      <c r="C24" s="155">
        <v>53588.016416</v>
      </c>
      <c r="D24" s="155">
        <v>53765</v>
      </c>
    </row>
    <row r="25" spans="1:4" ht="15" customHeight="1">
      <c r="A25" s="163" t="s">
        <v>268</v>
      </c>
      <c r="B25" s="155">
        <v>49463.114219999996</v>
      </c>
      <c r="C25" s="155">
        <v>51397.221788</v>
      </c>
      <c r="D25" s="155">
        <v>52078</v>
      </c>
    </row>
    <row r="26" spans="1:4" ht="15" customHeight="1">
      <c r="A26" s="163" t="s">
        <v>269</v>
      </c>
      <c r="B26" s="155">
        <v>45099.388988</v>
      </c>
      <c r="C26" s="155">
        <v>49500.363858000004</v>
      </c>
      <c r="D26" s="155">
        <v>50395</v>
      </c>
    </row>
    <row r="27" spans="1:4" ht="15" customHeight="1">
      <c r="A27" s="163" t="s">
        <v>270</v>
      </c>
      <c r="B27" s="155">
        <v>42805.133638</v>
      </c>
      <c r="C27" s="155">
        <v>46038.21673</v>
      </c>
      <c r="D27" s="155">
        <v>49743</v>
      </c>
    </row>
    <row r="28" spans="1:4" ht="15" customHeight="1">
      <c r="A28" s="163" t="s">
        <v>271</v>
      </c>
      <c r="B28" s="106" t="s">
        <v>279</v>
      </c>
      <c r="C28" s="155">
        <v>42348.243234</v>
      </c>
      <c r="D28" s="155">
        <v>46657</v>
      </c>
    </row>
    <row r="29" spans="1:4" ht="15" customHeight="1">
      <c r="A29" s="163" t="s">
        <v>272</v>
      </c>
      <c r="B29" s="106" t="s">
        <v>279</v>
      </c>
      <c r="C29" s="106" t="s">
        <v>279</v>
      </c>
      <c r="D29" s="155">
        <v>45417</v>
      </c>
    </row>
    <row r="30" spans="1:4" ht="15" customHeight="1">
      <c r="A30" s="163" t="s">
        <v>2</v>
      </c>
      <c r="B30" s="155"/>
      <c r="C30" s="155"/>
      <c r="D30" s="155"/>
    </row>
    <row r="31" spans="1:4" ht="15" customHeight="1">
      <c r="A31" s="163" t="s">
        <v>255</v>
      </c>
      <c r="B31" s="155">
        <v>42941.24227</v>
      </c>
      <c r="C31" s="155">
        <v>43560.604978</v>
      </c>
      <c r="D31" s="155">
        <v>43161</v>
      </c>
    </row>
    <row r="32" spans="1:4" ht="15" customHeight="1">
      <c r="A32" s="163" t="s">
        <v>256</v>
      </c>
      <c r="B32" s="155">
        <v>42987.64294</v>
      </c>
      <c r="C32" s="155">
        <v>43645.022784</v>
      </c>
      <c r="D32" s="155">
        <v>43378</v>
      </c>
    </row>
    <row r="33" spans="1:4" ht="15" customHeight="1">
      <c r="A33" s="163" t="s">
        <v>257</v>
      </c>
      <c r="B33" s="155">
        <v>42134.901738</v>
      </c>
      <c r="C33" s="155">
        <v>43163.942998</v>
      </c>
      <c r="D33" s="155">
        <v>42722</v>
      </c>
    </row>
    <row r="34" spans="1:4" ht="15" customHeight="1">
      <c r="A34" s="163" t="s">
        <v>258</v>
      </c>
      <c r="B34" s="155">
        <v>42481.360074</v>
      </c>
      <c r="C34" s="155">
        <v>43445.674712</v>
      </c>
      <c r="D34" s="155">
        <v>43188</v>
      </c>
    </row>
    <row r="35" spans="1:4" ht="15" customHeight="1">
      <c r="A35" s="163" t="s">
        <v>259</v>
      </c>
      <c r="B35" s="155">
        <v>41286.28504</v>
      </c>
      <c r="C35" s="155">
        <v>42119.399784</v>
      </c>
      <c r="D35" s="155">
        <v>42210</v>
      </c>
    </row>
    <row r="36" spans="1:4" ht="15" customHeight="1">
      <c r="A36" s="163" t="s">
        <v>260</v>
      </c>
      <c r="B36" s="155">
        <v>40601.617376</v>
      </c>
      <c r="C36" s="155">
        <v>41251.828838</v>
      </c>
      <c r="D36" s="155">
        <v>40800</v>
      </c>
    </row>
    <row r="37" spans="1:4" ht="15" customHeight="1">
      <c r="A37" s="163" t="s">
        <v>261</v>
      </c>
      <c r="B37" s="155">
        <v>39894.26494</v>
      </c>
      <c r="C37" s="155">
        <v>40404.599532</v>
      </c>
      <c r="D37" s="155">
        <v>39816</v>
      </c>
    </row>
    <row r="38" spans="1:4" ht="15" customHeight="1">
      <c r="A38" s="163" t="s">
        <v>262</v>
      </c>
      <c r="B38" s="155">
        <v>39034.305856</v>
      </c>
      <c r="C38" s="155">
        <v>39468.884092</v>
      </c>
      <c r="D38" s="155">
        <v>38955</v>
      </c>
    </row>
    <row r="39" spans="1:4" ht="15" customHeight="1">
      <c r="A39" s="163" t="s">
        <v>263</v>
      </c>
      <c r="B39" s="155">
        <v>38395.007736</v>
      </c>
      <c r="C39" s="155">
        <v>38992.889716000005</v>
      </c>
      <c r="D39" s="155">
        <v>38325</v>
      </c>
    </row>
    <row r="40" spans="1:4" ht="15" customHeight="1">
      <c r="A40" s="163" t="s">
        <v>264</v>
      </c>
      <c r="B40" s="155">
        <v>37735.087096</v>
      </c>
      <c r="C40" s="155">
        <v>37970.722306</v>
      </c>
      <c r="D40" s="155">
        <v>37282</v>
      </c>
    </row>
    <row r="41" spans="1:4" ht="15" customHeight="1">
      <c r="A41" s="163" t="s">
        <v>265</v>
      </c>
      <c r="B41" s="155">
        <v>36875.128012</v>
      </c>
      <c r="C41" s="155">
        <v>37644.238984</v>
      </c>
      <c r="D41" s="155">
        <v>37088</v>
      </c>
    </row>
    <row r="42" spans="1:4" ht="15" customHeight="1">
      <c r="A42" s="163" t="s">
        <v>266</v>
      </c>
      <c r="B42" s="155">
        <v>35882.153674</v>
      </c>
      <c r="C42" s="155">
        <v>36888.547058000004</v>
      </c>
      <c r="D42" s="155">
        <v>36420</v>
      </c>
    </row>
    <row r="43" spans="1:4" ht="15" customHeight="1">
      <c r="A43" s="162" t="s">
        <v>267</v>
      </c>
      <c r="B43" s="155">
        <v>34580.872662</v>
      </c>
      <c r="C43" s="155">
        <v>36008.771128</v>
      </c>
      <c r="D43" s="155">
        <v>35750</v>
      </c>
    </row>
    <row r="44" spans="1:4" ht="15" customHeight="1">
      <c r="A44" s="163" t="s">
        <v>268</v>
      </c>
      <c r="B44" s="155">
        <v>30919.344236</v>
      </c>
      <c r="C44" s="155">
        <v>33953.248406</v>
      </c>
      <c r="D44" s="155">
        <v>33757</v>
      </c>
    </row>
    <row r="45" spans="1:4" ht="15" customHeight="1">
      <c r="A45" s="163" t="s">
        <v>269</v>
      </c>
      <c r="B45" s="155">
        <v>21675.299646</v>
      </c>
      <c r="C45" s="155">
        <v>30890.814504</v>
      </c>
      <c r="D45" s="155">
        <v>32836</v>
      </c>
    </row>
    <row r="46" spans="1:4" ht="15" customHeight="1">
      <c r="A46" s="163" t="s">
        <v>270</v>
      </c>
      <c r="B46" s="155">
        <v>15193.64161</v>
      </c>
      <c r="C46" s="155">
        <v>21317.021638000002</v>
      </c>
      <c r="D46" s="155">
        <v>29454</v>
      </c>
    </row>
    <row r="47" spans="1:4" ht="15" customHeight="1">
      <c r="A47" s="163" t="s">
        <v>271</v>
      </c>
      <c r="B47" s="106" t="s">
        <v>279</v>
      </c>
      <c r="C47" s="155">
        <v>14418.154432000001</v>
      </c>
      <c r="D47" s="155">
        <v>20718</v>
      </c>
    </row>
    <row r="48" spans="1:4" ht="15" customHeight="1">
      <c r="A48" s="163" t="s">
        <v>272</v>
      </c>
      <c r="B48" s="106" t="s">
        <v>279</v>
      </c>
      <c r="C48" s="106" t="s">
        <v>279</v>
      </c>
      <c r="D48" s="155">
        <v>12820</v>
      </c>
    </row>
    <row r="49" spans="1:4" ht="15" customHeight="1">
      <c r="A49" s="163" t="s">
        <v>3</v>
      </c>
      <c r="B49" s="155"/>
      <c r="C49" s="155"/>
      <c r="D49" s="155"/>
    </row>
    <row r="50" spans="1:4" ht="15" customHeight="1">
      <c r="A50" s="163" t="s">
        <v>255</v>
      </c>
      <c r="B50" s="155">
        <v>36842.13198</v>
      </c>
      <c r="C50" s="155">
        <v>37645.256066</v>
      </c>
      <c r="D50" s="155">
        <v>36969</v>
      </c>
    </row>
    <row r="51" spans="1:4" ht="15" customHeight="1">
      <c r="A51" s="163" t="s">
        <v>256</v>
      </c>
      <c r="B51" s="155">
        <v>34794.315744</v>
      </c>
      <c r="C51" s="155">
        <v>35488.025144</v>
      </c>
      <c r="D51" s="155">
        <v>35156</v>
      </c>
    </row>
    <row r="52" spans="1:4" ht="15" customHeight="1">
      <c r="A52" s="163" t="s">
        <v>257</v>
      </c>
      <c r="B52" s="155">
        <v>35132.525072</v>
      </c>
      <c r="C52" s="155">
        <v>34979.484144</v>
      </c>
      <c r="D52" s="155">
        <v>34909</v>
      </c>
    </row>
    <row r="53" spans="1:4" ht="15" customHeight="1">
      <c r="A53" s="163" t="s">
        <v>258</v>
      </c>
      <c r="B53" s="155">
        <v>34178.733522</v>
      </c>
      <c r="C53" s="155">
        <v>34931.68129</v>
      </c>
      <c r="D53" s="155">
        <v>34144</v>
      </c>
    </row>
    <row r="54" spans="1:4" ht="15" customHeight="1">
      <c r="A54" s="163" t="s">
        <v>259</v>
      </c>
      <c r="B54" s="155">
        <v>34139.550734</v>
      </c>
      <c r="C54" s="155">
        <v>34205.484742</v>
      </c>
      <c r="D54" s="155">
        <v>34156</v>
      </c>
    </row>
    <row r="55" spans="1:4" ht="15" customHeight="1">
      <c r="A55" s="163" t="s">
        <v>260</v>
      </c>
      <c r="B55" s="155">
        <v>34804.627004</v>
      </c>
      <c r="C55" s="155">
        <v>34847.263484</v>
      </c>
      <c r="D55" s="155">
        <v>33994</v>
      </c>
    </row>
    <row r="56" spans="1:4" ht="15" customHeight="1">
      <c r="A56" s="163" t="s">
        <v>261</v>
      </c>
      <c r="B56" s="155">
        <v>33883.831486</v>
      </c>
      <c r="C56" s="155">
        <v>33880.018502</v>
      </c>
      <c r="D56" s="155">
        <v>33136</v>
      </c>
    </row>
    <row r="57" spans="1:4" ht="15" customHeight="1">
      <c r="A57" s="163" t="s">
        <v>262</v>
      </c>
      <c r="B57" s="155">
        <v>34542.721</v>
      </c>
      <c r="C57" s="155">
        <v>34033.597884</v>
      </c>
      <c r="D57" s="155">
        <v>33997</v>
      </c>
    </row>
    <row r="58" spans="1:4" ht="15" customHeight="1">
      <c r="A58" s="163" t="s">
        <v>263</v>
      </c>
      <c r="B58" s="155">
        <v>33600.271836</v>
      </c>
      <c r="C58" s="155">
        <v>34563.497606000004</v>
      </c>
      <c r="D58" s="155">
        <v>34393</v>
      </c>
    </row>
    <row r="59" spans="1:4" ht="15" customHeight="1">
      <c r="A59" s="163" t="s">
        <v>264</v>
      </c>
      <c r="B59" s="155">
        <v>33374.455241999996</v>
      </c>
      <c r="C59" s="155">
        <v>33587.098886</v>
      </c>
      <c r="D59" s="155">
        <v>33533</v>
      </c>
    </row>
    <row r="60" spans="1:4" ht="15" customHeight="1">
      <c r="A60" s="163" t="s">
        <v>265</v>
      </c>
      <c r="B60" s="155">
        <v>33684.824168</v>
      </c>
      <c r="C60" s="155">
        <v>33160.941528</v>
      </c>
      <c r="D60" s="155">
        <v>33318</v>
      </c>
    </row>
    <row r="61" spans="1:4" ht="15" customHeight="1">
      <c r="A61" s="163" t="s">
        <v>266</v>
      </c>
      <c r="B61" s="155">
        <v>32043.271576</v>
      </c>
      <c r="C61" s="155">
        <v>33217.89812</v>
      </c>
      <c r="D61" s="155">
        <v>32300</v>
      </c>
    </row>
    <row r="62" spans="1:4" ht="15" customHeight="1">
      <c r="A62" s="163" t="s">
        <v>267</v>
      </c>
      <c r="B62" s="155">
        <v>30960.589276</v>
      </c>
      <c r="C62" s="155">
        <v>32692.066726</v>
      </c>
      <c r="D62" s="155">
        <v>32525</v>
      </c>
    </row>
    <row r="63" spans="1:4" ht="15" customHeight="1">
      <c r="A63" s="163" t="s">
        <v>268</v>
      </c>
      <c r="B63" s="155">
        <v>24951.186948</v>
      </c>
      <c r="C63" s="155">
        <v>26185.793172</v>
      </c>
      <c r="D63" s="155">
        <v>27124</v>
      </c>
    </row>
    <row r="64" spans="1:4" ht="15" customHeight="1">
      <c r="A64" s="163" t="s">
        <v>269</v>
      </c>
      <c r="B64" s="155">
        <v>19928.572202</v>
      </c>
      <c r="C64" s="155">
        <v>23668.515222</v>
      </c>
      <c r="D64" s="155">
        <v>25965</v>
      </c>
    </row>
    <row r="65" spans="1:4" ht="15" customHeight="1">
      <c r="A65" s="163" t="s">
        <v>270</v>
      </c>
      <c r="B65" s="155">
        <v>15806.130454</v>
      </c>
      <c r="C65" s="155">
        <v>18395.962134</v>
      </c>
      <c r="D65" s="155">
        <v>23137</v>
      </c>
    </row>
    <row r="66" spans="1:4" ht="15" customHeight="1">
      <c r="A66" s="163" t="s">
        <v>271</v>
      </c>
      <c r="B66" s="155"/>
      <c r="C66" s="155">
        <v>20112.79655</v>
      </c>
      <c r="D66" s="155">
        <v>15866</v>
      </c>
    </row>
    <row r="67" spans="1:4" ht="15" customHeight="1">
      <c r="A67" s="163" t="s">
        <v>272</v>
      </c>
      <c r="B67" s="106" t="s">
        <v>279</v>
      </c>
      <c r="C67" s="106" t="s">
        <v>279</v>
      </c>
      <c r="D67" s="155">
        <v>5336</v>
      </c>
    </row>
    <row r="68" spans="1:4" ht="15" customHeight="1">
      <c r="A68" s="163" t="s">
        <v>144</v>
      </c>
      <c r="B68" s="155"/>
      <c r="C68" s="155"/>
      <c r="D68" s="155"/>
    </row>
    <row r="69" spans="1:4" ht="15" customHeight="1">
      <c r="A69" s="163" t="s">
        <v>255</v>
      </c>
      <c r="B69" s="155">
        <v>45700.535446</v>
      </c>
      <c r="C69" s="155">
        <v>32272.011860000002</v>
      </c>
      <c r="D69" s="155">
        <v>40228</v>
      </c>
    </row>
    <row r="70" spans="1:4" ht="15" customHeight="1">
      <c r="A70" s="163" t="s">
        <v>256</v>
      </c>
      <c r="B70" s="155">
        <v>36823.571712</v>
      </c>
      <c r="C70" s="155">
        <v>21543.830924</v>
      </c>
      <c r="D70" s="155">
        <v>38315</v>
      </c>
    </row>
    <row r="71" spans="1:4" ht="15" customHeight="1">
      <c r="A71" s="163" t="s">
        <v>257</v>
      </c>
      <c r="B71" s="155">
        <v>64235.025296</v>
      </c>
      <c r="C71" s="155">
        <v>20341.64</v>
      </c>
      <c r="D71" s="155">
        <v>29413</v>
      </c>
    </row>
    <row r="72" spans="1:4" ht="15" customHeight="1">
      <c r="A72" s="163" t="s">
        <v>258</v>
      </c>
      <c r="B72" s="155">
        <v>29918.12089</v>
      </c>
      <c r="C72" s="155">
        <v>34463.82357</v>
      </c>
      <c r="D72" s="155">
        <v>20490</v>
      </c>
    </row>
    <row r="73" spans="1:4" ht="15" customHeight="1">
      <c r="A73" s="163" t="s">
        <v>259</v>
      </c>
      <c r="B73" s="155">
        <v>39113.702558</v>
      </c>
      <c r="C73" s="155">
        <v>33592.184296</v>
      </c>
      <c r="D73" s="155">
        <v>28528</v>
      </c>
    </row>
    <row r="74" spans="1:4" ht="15" customHeight="1">
      <c r="A74" s="163" t="s">
        <v>260</v>
      </c>
      <c r="B74" s="155">
        <v>32027.804686</v>
      </c>
      <c r="C74" s="155">
        <v>34859.468468</v>
      </c>
      <c r="D74" s="155">
        <v>22336</v>
      </c>
    </row>
    <row r="75" spans="1:4" ht="15" customHeight="1">
      <c r="A75" s="163" t="s">
        <v>261</v>
      </c>
      <c r="B75" s="155">
        <v>33153.794278</v>
      </c>
      <c r="C75" s="155">
        <v>39578.728948</v>
      </c>
      <c r="D75" s="155">
        <v>38992</v>
      </c>
    </row>
    <row r="76" spans="1:4" ht="15" customHeight="1">
      <c r="A76" s="163" t="s">
        <v>262</v>
      </c>
      <c r="B76" s="155">
        <v>35665.617214</v>
      </c>
      <c r="C76" s="155">
        <v>38639.962262</v>
      </c>
      <c r="D76" s="155">
        <v>37261</v>
      </c>
    </row>
    <row r="77" spans="1:4" ht="15" customHeight="1">
      <c r="A77" s="163" t="s">
        <v>263</v>
      </c>
      <c r="B77" s="155">
        <v>34477.760062</v>
      </c>
      <c r="C77" s="155">
        <v>38683.696788</v>
      </c>
      <c r="D77" s="155">
        <v>38950</v>
      </c>
    </row>
    <row r="78" spans="1:4" ht="15" customHeight="1">
      <c r="A78" s="163" t="s">
        <v>264</v>
      </c>
      <c r="B78" s="155">
        <v>34963.420408</v>
      </c>
      <c r="C78" s="155">
        <v>38317.547268</v>
      </c>
      <c r="D78" s="155">
        <v>40031</v>
      </c>
    </row>
    <row r="79" spans="1:4" ht="15" customHeight="1">
      <c r="A79" s="163" t="s">
        <v>265</v>
      </c>
      <c r="B79" s="155">
        <v>30420.279252</v>
      </c>
      <c r="C79" s="155">
        <v>34694.701184000005</v>
      </c>
      <c r="D79" s="155">
        <v>35773</v>
      </c>
    </row>
    <row r="80" spans="1:4" ht="15" customHeight="1">
      <c r="A80" s="163" t="s">
        <v>266</v>
      </c>
      <c r="B80" s="155">
        <v>28839.563094</v>
      </c>
      <c r="C80" s="155">
        <v>31242.724876</v>
      </c>
      <c r="D80" s="155">
        <v>35936</v>
      </c>
    </row>
    <row r="81" spans="1:4" ht="15" customHeight="1">
      <c r="A81" s="163" t="s">
        <v>267</v>
      </c>
      <c r="B81" s="155">
        <v>28186.860335999998</v>
      </c>
      <c r="C81" s="155">
        <v>31594.635248000002</v>
      </c>
      <c r="D81" s="155">
        <v>34307</v>
      </c>
    </row>
    <row r="82" spans="1:4" ht="15" customHeight="1">
      <c r="A82" s="163" t="s">
        <v>268</v>
      </c>
      <c r="B82" s="155">
        <v>25064.610808</v>
      </c>
      <c r="C82" s="155">
        <v>29626.581578</v>
      </c>
      <c r="D82" s="155">
        <v>33950</v>
      </c>
    </row>
    <row r="83" spans="1:4" ht="15" customHeight="1">
      <c r="A83" s="163" t="s">
        <v>269</v>
      </c>
      <c r="B83" s="155">
        <v>19434.662848</v>
      </c>
      <c r="C83" s="155">
        <v>26922.16054</v>
      </c>
      <c r="D83" s="155">
        <v>30812</v>
      </c>
    </row>
    <row r="84" spans="1:4" ht="15" customHeight="1">
      <c r="A84" s="163" t="s">
        <v>270</v>
      </c>
      <c r="B84" s="155">
        <v>13904.73411</v>
      </c>
      <c r="C84" s="155">
        <v>20869.505558</v>
      </c>
      <c r="D84" s="155">
        <v>28122</v>
      </c>
    </row>
    <row r="85" spans="1:4" ht="15" customHeight="1">
      <c r="A85" s="163" t="s">
        <v>271</v>
      </c>
      <c r="B85" s="106" t="s">
        <v>279</v>
      </c>
      <c r="C85" s="155">
        <v>16003.78527</v>
      </c>
      <c r="D85" s="155">
        <v>21646</v>
      </c>
    </row>
    <row r="86" spans="1:4" ht="15" customHeight="1">
      <c r="A86" s="163" t="s">
        <v>272</v>
      </c>
      <c r="B86" s="106" t="s">
        <v>279</v>
      </c>
      <c r="C86" s="106" t="s">
        <v>279</v>
      </c>
      <c r="D86" s="155">
        <v>16313</v>
      </c>
    </row>
    <row r="87" spans="1:4" ht="15" customHeight="1">
      <c r="A87" s="163" t="s">
        <v>113</v>
      </c>
      <c r="B87" s="155"/>
      <c r="C87" s="155"/>
      <c r="D87" s="155"/>
    </row>
    <row r="88" spans="1:4" ht="15" customHeight="1">
      <c r="A88" s="163" t="s">
        <v>255</v>
      </c>
      <c r="B88" s="155">
        <v>46728.568068</v>
      </c>
      <c r="C88" s="155">
        <v>47258.715130000004</v>
      </c>
      <c r="D88" s="155">
        <v>46467</v>
      </c>
    </row>
    <row r="89" spans="1:4" ht="15" customHeight="1">
      <c r="A89" s="163" t="s">
        <v>256</v>
      </c>
      <c r="B89" s="155">
        <v>47607.087419999996</v>
      </c>
      <c r="C89" s="155">
        <v>48187.310996</v>
      </c>
      <c r="D89" s="155">
        <v>47185</v>
      </c>
    </row>
    <row r="90" spans="1:4" ht="15" customHeight="1">
      <c r="A90" s="163" t="s">
        <v>257</v>
      </c>
      <c r="B90" s="155">
        <v>47840.121896</v>
      </c>
      <c r="C90" s="155">
        <v>48390.727396</v>
      </c>
      <c r="D90" s="155">
        <v>47570</v>
      </c>
    </row>
    <row r="91" spans="1:5" ht="15" customHeight="1">
      <c r="A91" s="162" t="s">
        <v>258</v>
      </c>
      <c r="B91" s="155">
        <v>48786.695564</v>
      </c>
      <c r="C91" s="155">
        <v>49297.96454</v>
      </c>
      <c r="D91" s="155">
        <v>48488</v>
      </c>
      <c r="E91" s="155"/>
    </row>
    <row r="92" spans="1:5" ht="15" customHeight="1">
      <c r="A92" s="162" t="s">
        <v>259</v>
      </c>
      <c r="B92" s="155">
        <v>47864.86892</v>
      </c>
      <c r="C92" s="155">
        <v>48191.379324</v>
      </c>
      <c r="D92" s="155">
        <v>47832</v>
      </c>
      <c r="E92" s="155"/>
    </row>
    <row r="93" spans="1:4" ht="15" customHeight="1">
      <c r="A93" s="164" t="s">
        <v>260</v>
      </c>
      <c r="B93" s="155">
        <v>47798.876856</v>
      </c>
      <c r="C93" s="155">
        <v>48355.129526000004</v>
      </c>
      <c r="D93" s="155">
        <v>47627</v>
      </c>
    </row>
    <row r="94" spans="1:4" ht="15" customHeight="1">
      <c r="A94" s="162" t="s">
        <v>261</v>
      </c>
      <c r="B94" s="155">
        <v>46716.194556</v>
      </c>
      <c r="C94" s="155">
        <v>47280.073852</v>
      </c>
      <c r="D94" s="155">
        <v>46540</v>
      </c>
    </row>
    <row r="95" spans="1:4" ht="15" customHeight="1">
      <c r="A95" s="162" t="s">
        <v>262</v>
      </c>
      <c r="B95" s="155">
        <v>46260.436864</v>
      </c>
      <c r="C95" s="155">
        <v>46791.874492</v>
      </c>
      <c r="D95" s="155">
        <v>46159</v>
      </c>
    </row>
    <row r="96" spans="1:4" ht="15" customHeight="1">
      <c r="A96" s="162" t="s">
        <v>263</v>
      </c>
      <c r="B96" s="155">
        <v>46078.958688</v>
      </c>
      <c r="C96" s="155">
        <v>46687.115046</v>
      </c>
      <c r="D96" s="155">
        <v>46005</v>
      </c>
    </row>
    <row r="97" spans="1:4" ht="15" customHeight="1">
      <c r="A97" s="170" t="s">
        <v>264</v>
      </c>
      <c r="B97" s="155">
        <v>45485.030112</v>
      </c>
      <c r="C97" s="155">
        <v>46134.83952</v>
      </c>
      <c r="D97" s="155">
        <v>45525</v>
      </c>
    </row>
    <row r="98" spans="1:4" ht="15" customHeight="1">
      <c r="A98" s="170" t="s">
        <v>265</v>
      </c>
      <c r="B98" s="155">
        <v>46221.254076</v>
      </c>
      <c r="C98" s="155">
        <v>47125.477388</v>
      </c>
      <c r="D98" s="155">
        <v>46505</v>
      </c>
    </row>
    <row r="99" spans="1:4" ht="15" customHeight="1">
      <c r="A99" s="170" t="s">
        <v>266</v>
      </c>
      <c r="B99" s="155">
        <v>44096.10339</v>
      </c>
      <c r="C99" s="155">
        <v>45219.46572</v>
      </c>
      <c r="D99" s="155">
        <v>44936</v>
      </c>
    </row>
    <row r="100" spans="1:4" ht="15" customHeight="1">
      <c r="A100" s="170" t="s">
        <v>267</v>
      </c>
      <c r="B100" s="155">
        <v>43766.14307</v>
      </c>
      <c r="C100" s="155">
        <v>45421.865038</v>
      </c>
      <c r="D100" s="155">
        <v>45340</v>
      </c>
    </row>
    <row r="101" spans="1:4" ht="15" customHeight="1">
      <c r="A101" s="170" t="s">
        <v>268</v>
      </c>
      <c r="B101" s="155">
        <v>40499.535901999996</v>
      </c>
      <c r="C101" s="155">
        <v>42840.510922</v>
      </c>
      <c r="D101" s="155">
        <v>43415</v>
      </c>
    </row>
    <row r="102" spans="1:4" ht="15" customHeight="1">
      <c r="A102" s="162" t="s">
        <v>269</v>
      </c>
      <c r="B102" s="155">
        <v>32885.701518</v>
      </c>
      <c r="C102" s="155">
        <v>39927.588074</v>
      </c>
      <c r="D102" s="155">
        <v>41622</v>
      </c>
    </row>
    <row r="103" spans="1:4" ht="15" customHeight="1">
      <c r="A103" s="162" t="s">
        <v>270</v>
      </c>
      <c r="B103" s="155">
        <v>27816.686102</v>
      </c>
      <c r="C103" s="155">
        <v>31731.941318</v>
      </c>
      <c r="D103" s="155">
        <v>38623</v>
      </c>
    </row>
    <row r="104" spans="1:4" ht="15" customHeight="1">
      <c r="A104" s="162" t="s">
        <v>271</v>
      </c>
      <c r="B104" s="106" t="s">
        <v>279</v>
      </c>
      <c r="C104" s="155">
        <v>24089.587170000003</v>
      </c>
      <c r="D104" s="155">
        <v>29261</v>
      </c>
    </row>
    <row r="105" spans="1:4" ht="15">
      <c r="A105" s="162" t="s">
        <v>272</v>
      </c>
      <c r="B105" s="106" t="s">
        <v>279</v>
      </c>
      <c r="C105" s="106" t="s">
        <v>279</v>
      </c>
      <c r="D105" s="155">
        <v>21958</v>
      </c>
    </row>
    <row r="106" spans="1:2" ht="15">
      <c r="A106" s="162"/>
      <c r="B106" s="155"/>
    </row>
    <row r="107" spans="1:2" ht="15" customHeight="1">
      <c r="A107" s="162" t="s">
        <v>273</v>
      </c>
      <c r="B107" s="155"/>
    </row>
    <row r="108" spans="1:2" ht="15" customHeight="1">
      <c r="A108" s="162" t="s">
        <v>274</v>
      </c>
      <c r="B108" s="155"/>
    </row>
    <row r="109" spans="1:2" ht="15" customHeight="1">
      <c r="A109" s="162" t="s">
        <v>216</v>
      </c>
      <c r="B109" s="155"/>
    </row>
    <row r="110" spans="1:2" ht="15" customHeight="1">
      <c r="A110" s="162" t="s">
        <v>125</v>
      </c>
      <c r="B110" s="155"/>
    </row>
    <row r="111" spans="1:2" ht="15" customHeight="1">
      <c r="A111" s="162"/>
      <c r="B111" s="155"/>
    </row>
    <row r="112" spans="1:2" ht="15" customHeight="1">
      <c r="A112" s="107" t="s">
        <v>204</v>
      </c>
      <c r="B112" s="107"/>
    </row>
    <row r="113" ht="15" customHeight="1">
      <c r="B113" s="155"/>
    </row>
    <row r="114" ht="15" customHeight="1">
      <c r="B114" s="155"/>
    </row>
    <row r="115" ht="15" customHeight="1">
      <c r="B115" s="155"/>
    </row>
    <row r="116" ht="15" customHeight="1">
      <c r="B116" s="155"/>
    </row>
    <row r="117" ht="15" customHeight="1">
      <c r="B117" s="155"/>
    </row>
    <row r="118" ht="15" customHeight="1">
      <c r="B118" s="155"/>
    </row>
    <row r="119" ht="15" customHeight="1">
      <c r="B119" s="155"/>
    </row>
    <row r="120" ht="15" customHeight="1">
      <c r="B120" s="155"/>
    </row>
    <row r="121" ht="15" customHeight="1">
      <c r="B121" s="155"/>
    </row>
    <row r="122" ht="15" customHeight="1">
      <c r="B122" s="155"/>
    </row>
    <row r="123" ht="15" customHeight="1">
      <c r="B123" s="155"/>
    </row>
    <row r="124" ht="15" customHeight="1">
      <c r="B124" s="155"/>
    </row>
    <row r="125" ht="15" customHeight="1">
      <c r="B125" s="155"/>
    </row>
    <row r="126" ht="15" customHeight="1">
      <c r="B126" s="155"/>
    </row>
    <row r="127" ht="15" customHeight="1">
      <c r="B127" s="155"/>
    </row>
    <row r="128" ht="15" customHeight="1">
      <c r="B128" s="155"/>
    </row>
    <row r="129" ht="15" customHeight="1">
      <c r="B129" s="155"/>
    </row>
    <row r="130" ht="15" customHeight="1">
      <c r="B130" s="155"/>
    </row>
    <row r="131" ht="15" customHeight="1">
      <c r="B131" s="155"/>
    </row>
    <row r="132" ht="15" customHeight="1">
      <c r="B132" s="155"/>
    </row>
    <row r="133" ht="15" customHeight="1">
      <c r="B133" s="155"/>
    </row>
    <row r="134" ht="15" customHeight="1">
      <c r="B134" s="155"/>
    </row>
    <row r="135" ht="15" customHeight="1">
      <c r="B135" s="155"/>
    </row>
    <row r="136" ht="15" customHeight="1">
      <c r="B136" s="155"/>
    </row>
    <row r="137" ht="15" customHeight="1">
      <c r="B137" s="155"/>
    </row>
    <row r="138" ht="15" customHeight="1">
      <c r="B138" s="155"/>
    </row>
    <row r="139" ht="15" customHeight="1">
      <c r="B139" s="155"/>
    </row>
    <row r="140" ht="15" customHeight="1">
      <c r="B140" s="155"/>
    </row>
    <row r="141" ht="15" customHeight="1">
      <c r="B141" s="155"/>
    </row>
    <row r="142" ht="15" customHeight="1">
      <c r="B142" s="155"/>
    </row>
    <row r="143" ht="15" customHeight="1">
      <c r="B143" s="155"/>
    </row>
    <row r="144" ht="15" customHeight="1">
      <c r="B144" s="155"/>
    </row>
    <row r="145" ht="15" customHeight="1">
      <c r="B145" s="155"/>
    </row>
    <row r="146" ht="15" customHeight="1">
      <c r="B146" s="155"/>
    </row>
    <row r="147" ht="15" customHeight="1">
      <c r="B147" s="155"/>
    </row>
    <row r="148" ht="15" customHeight="1">
      <c r="B148" s="155"/>
    </row>
    <row r="149" ht="15" customHeight="1">
      <c r="B149" s="155"/>
    </row>
    <row r="150" ht="15" customHeight="1">
      <c r="B150" s="155"/>
    </row>
    <row r="151" ht="15" customHeight="1">
      <c r="B151" s="155"/>
    </row>
    <row r="152" ht="15" customHeight="1">
      <c r="B152" s="155"/>
    </row>
    <row r="153" ht="15" customHeight="1">
      <c r="B153" s="155"/>
    </row>
    <row r="154" ht="15" customHeight="1">
      <c r="B154" s="155"/>
    </row>
    <row r="155" ht="15" customHeight="1">
      <c r="B155" s="155"/>
    </row>
    <row r="156" ht="15" customHeight="1">
      <c r="B156" s="155"/>
    </row>
    <row r="157" ht="15" customHeight="1">
      <c r="B157" s="155"/>
    </row>
    <row r="158" ht="15" customHeight="1">
      <c r="B158" s="155"/>
    </row>
    <row r="159" ht="15" customHeight="1">
      <c r="B159" s="155"/>
    </row>
    <row r="160" ht="15" customHeight="1">
      <c r="B160" s="155"/>
    </row>
    <row r="161" ht="15" customHeight="1">
      <c r="B161" s="155"/>
    </row>
    <row r="162" ht="15" customHeight="1">
      <c r="B162" s="155"/>
    </row>
    <row r="163" ht="15" customHeight="1">
      <c r="B163" s="155"/>
    </row>
    <row r="164" ht="15" customHeight="1">
      <c r="B164" s="155"/>
    </row>
    <row r="165" ht="15" customHeight="1">
      <c r="B165" s="155"/>
    </row>
    <row r="166" ht="15" customHeight="1">
      <c r="B166" s="155"/>
    </row>
    <row r="167" ht="15" customHeight="1">
      <c r="B167" s="155"/>
    </row>
    <row r="168" ht="15" customHeight="1">
      <c r="B168" s="155"/>
    </row>
    <row r="169" ht="15" customHeight="1">
      <c r="B169" s="155"/>
    </row>
    <row r="170" ht="15" customHeight="1">
      <c r="B170" s="155"/>
    </row>
    <row r="171" ht="15" customHeight="1">
      <c r="B171" s="155"/>
    </row>
    <row r="172" ht="15" customHeight="1">
      <c r="B172" s="155"/>
    </row>
    <row r="173" ht="15" customHeight="1">
      <c r="B173" s="155"/>
    </row>
    <row r="174" ht="15" customHeight="1">
      <c r="B174" s="155"/>
    </row>
    <row r="175" ht="15" customHeight="1">
      <c r="B175" s="155"/>
    </row>
    <row r="176" ht="15" customHeight="1">
      <c r="B176" s="155"/>
    </row>
    <row r="177" ht="15" customHeight="1">
      <c r="B177" s="155"/>
    </row>
    <row r="178" ht="15" customHeight="1">
      <c r="B178" s="155"/>
    </row>
    <row r="179" ht="15" customHeight="1">
      <c r="B179" s="155"/>
    </row>
    <row r="180" ht="15" customHeight="1">
      <c r="B180" s="155"/>
    </row>
    <row r="181" ht="15" customHeight="1">
      <c r="B181" s="155"/>
    </row>
    <row r="182" ht="15" customHeight="1">
      <c r="B182" s="155"/>
    </row>
    <row r="183" ht="15" customHeight="1">
      <c r="B183" s="155"/>
    </row>
    <row r="184" ht="15" customHeight="1">
      <c r="B184" s="155"/>
    </row>
    <row r="185" ht="15" customHeight="1">
      <c r="B185" s="155"/>
    </row>
    <row r="186" ht="15" customHeight="1">
      <c r="B186" s="155"/>
    </row>
    <row r="187" ht="15" customHeight="1">
      <c r="B187" s="155"/>
    </row>
    <row r="188" ht="15" customHeight="1">
      <c r="B188" s="155"/>
    </row>
    <row r="189" ht="15" customHeight="1">
      <c r="B189" s="155"/>
    </row>
    <row r="190" ht="15" customHeight="1">
      <c r="B190" s="155"/>
    </row>
    <row r="191" ht="15" customHeight="1">
      <c r="B191" s="155"/>
    </row>
    <row r="192" ht="15" customHeight="1">
      <c r="B192" s="155"/>
    </row>
    <row r="193" ht="15" customHeight="1">
      <c r="B193" s="155"/>
    </row>
    <row r="194" ht="15" customHeight="1">
      <c r="B194" s="155"/>
    </row>
    <row r="195" ht="15" customHeight="1">
      <c r="B195" s="155"/>
    </row>
    <row r="196" ht="15" customHeight="1">
      <c r="B196" s="155"/>
    </row>
    <row r="197" ht="15" customHeight="1">
      <c r="B197" s="155"/>
    </row>
    <row r="198" ht="15" customHeight="1">
      <c r="B198" s="155"/>
    </row>
    <row r="199" ht="15" customHeight="1">
      <c r="B199" s="155"/>
    </row>
    <row r="200" ht="15" customHeight="1">
      <c r="B200" s="155"/>
    </row>
    <row r="201" ht="15" customHeight="1">
      <c r="B201" s="155"/>
    </row>
  </sheetData>
  <sheetProtection sheet="1"/>
  <mergeCells count="3">
    <mergeCell ref="A2:D2"/>
    <mergeCell ref="A3:D3"/>
    <mergeCell ref="A1:H1"/>
  </mergeCells>
  <hyperlinks>
    <hyperlink ref="A112" r:id="rId1" display="© Commonwealth of Australia 2006"/>
  </hyperlinks>
  <printOptions/>
  <pageMargins left="0.7086614173228347" right="0.7086614173228347" top="0.7480314960629921" bottom="0.7480314960629921" header="0.31496062992125984" footer="0.31496062992125984"/>
  <pageSetup horizontalDpi="600" verticalDpi="600" orientation="portrait" paperSize="9" scale="59" r:id="rId5"/>
  <rowBreaks count="1" manualBreakCount="1">
    <brk id="67" max="7" man="1"/>
  </rowBreaks>
  <drawing r:id="rId4"/>
  <legacyDrawing r:id="rId3"/>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P85"/>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2" customWidth="1"/>
    <col min="2" max="16" width="12.8515625" style="12" customWidth="1"/>
    <col min="17" max="16384" width="9.140625" style="12"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4" ht="15" customHeight="1">
      <c r="A4" s="30"/>
      <c r="B4" s="31"/>
      <c r="C4" s="31"/>
      <c r="D4" s="31"/>
    </row>
    <row r="5" ht="18.75" customHeight="1">
      <c r="A5" s="32" t="str">
        <f>Contents!A5</f>
        <v>Linked Migrant Taxpayer Records from the 2016-17 Personal Income Tax and Migrants Integrated Dataset (PITMID)</v>
      </c>
    </row>
    <row r="6" ht="15" customHeight="1">
      <c r="A6" s="32"/>
    </row>
    <row r="7" ht="15" customHeight="1">
      <c r="A7" s="118" t="str">
        <f>"Table 1  "&amp;Contents!C9</f>
        <v>Table 1  Migrants, Sources of total income, By Location, Applicant status and Visa stream</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67"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73"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s="43" customFormat="1" ht="15" customHeight="1">
      <c r="A11" s="112" t="s">
        <v>41</v>
      </c>
      <c r="B11" s="48"/>
      <c r="C11" s="48"/>
      <c r="D11" s="48"/>
      <c r="E11" s="48"/>
      <c r="F11" s="48"/>
      <c r="G11" s="48"/>
      <c r="H11" s="48"/>
      <c r="I11" s="48"/>
      <c r="J11" s="48"/>
      <c r="K11" s="48"/>
      <c r="L11" s="48"/>
      <c r="M11" s="48"/>
      <c r="N11" s="48"/>
      <c r="O11" s="48"/>
      <c r="P11" s="48"/>
    </row>
    <row r="12" ht="15" customHeight="1">
      <c r="A12" s="49" t="s">
        <v>5</v>
      </c>
    </row>
    <row r="13" spans="1:16" ht="15" customHeight="1">
      <c r="A13" s="18" t="s">
        <v>1</v>
      </c>
      <c r="B13" s="155">
        <v>349748</v>
      </c>
      <c r="C13" s="155">
        <v>29491156</v>
      </c>
      <c r="D13" s="155">
        <v>68889</v>
      </c>
      <c r="E13" s="155">
        <v>50289</v>
      </c>
      <c r="F13" s="155">
        <v>1431814</v>
      </c>
      <c r="G13" s="155">
        <v>9348</v>
      </c>
      <c r="H13" s="155">
        <v>260149</v>
      </c>
      <c r="I13" s="155">
        <v>448937</v>
      </c>
      <c r="J13" s="155">
        <v>94</v>
      </c>
      <c r="K13" s="155">
        <v>15513</v>
      </c>
      <c r="L13" s="155">
        <v>165305</v>
      </c>
      <c r="M13" s="155">
        <v>890</v>
      </c>
      <c r="N13" s="155">
        <v>380623</v>
      </c>
      <c r="O13" s="155">
        <v>31545623</v>
      </c>
      <c r="P13" s="155">
        <v>66073</v>
      </c>
    </row>
    <row r="14" spans="1:16" ht="15" customHeight="1">
      <c r="A14" s="18" t="s">
        <v>2</v>
      </c>
      <c r="B14" s="155">
        <v>165487</v>
      </c>
      <c r="C14" s="155">
        <v>8767263</v>
      </c>
      <c r="D14" s="155">
        <v>43699</v>
      </c>
      <c r="E14" s="155">
        <v>30025</v>
      </c>
      <c r="F14" s="155">
        <v>644765</v>
      </c>
      <c r="G14" s="155">
        <v>12361</v>
      </c>
      <c r="H14" s="155">
        <v>114246</v>
      </c>
      <c r="I14" s="155">
        <v>437976</v>
      </c>
      <c r="J14" s="155">
        <v>79</v>
      </c>
      <c r="K14" s="155">
        <v>8603</v>
      </c>
      <c r="L14" s="155">
        <v>121154</v>
      </c>
      <c r="M14" s="155">
        <v>2456</v>
      </c>
      <c r="N14" s="155">
        <v>191888</v>
      </c>
      <c r="O14" s="155">
        <v>9969159</v>
      </c>
      <c r="P14" s="155">
        <v>41286</v>
      </c>
    </row>
    <row r="15" spans="1:16" ht="15" customHeight="1">
      <c r="A15" s="18" t="s">
        <v>3</v>
      </c>
      <c r="B15" s="155">
        <v>17779</v>
      </c>
      <c r="C15" s="155">
        <v>756923</v>
      </c>
      <c r="D15" s="155">
        <v>40036</v>
      </c>
      <c r="E15" s="155">
        <v>9384</v>
      </c>
      <c r="F15" s="155">
        <v>207865</v>
      </c>
      <c r="G15" s="155">
        <v>20281</v>
      </c>
      <c r="H15" s="155">
        <v>9810</v>
      </c>
      <c r="I15" s="155">
        <v>12762</v>
      </c>
      <c r="J15" s="155">
        <v>52</v>
      </c>
      <c r="K15" s="155">
        <v>610</v>
      </c>
      <c r="L15" s="155">
        <v>12993</v>
      </c>
      <c r="M15" s="155">
        <v>4705</v>
      </c>
      <c r="N15" s="155">
        <v>24728</v>
      </c>
      <c r="O15" s="155">
        <v>991407</v>
      </c>
      <c r="P15" s="155">
        <v>35615</v>
      </c>
    </row>
    <row r="16" spans="1:16" ht="15" customHeight="1">
      <c r="A16" s="18" t="s">
        <v>165</v>
      </c>
      <c r="B16" s="155">
        <v>294</v>
      </c>
      <c r="C16" s="155">
        <v>17097</v>
      </c>
      <c r="D16" s="155">
        <v>53441</v>
      </c>
      <c r="E16" s="155">
        <v>62</v>
      </c>
      <c r="F16" s="155">
        <v>1179</v>
      </c>
      <c r="G16" s="155">
        <v>17951</v>
      </c>
      <c r="H16" s="155">
        <v>201</v>
      </c>
      <c r="I16" s="155">
        <v>400</v>
      </c>
      <c r="J16" s="155">
        <v>215</v>
      </c>
      <c r="K16" s="155">
        <v>14</v>
      </c>
      <c r="L16" s="155">
        <v>131</v>
      </c>
      <c r="M16" s="155">
        <v>2520</v>
      </c>
      <c r="N16" s="155">
        <v>350</v>
      </c>
      <c r="O16" s="155">
        <v>19053</v>
      </c>
      <c r="P16" s="155">
        <v>48959</v>
      </c>
    </row>
    <row r="17" spans="1:16" ht="15" customHeight="1">
      <c r="A17" s="18" t="s">
        <v>144</v>
      </c>
      <c r="B17" s="155">
        <v>82122</v>
      </c>
      <c r="C17" s="155">
        <v>1883871</v>
      </c>
      <c r="D17" s="155">
        <v>19331</v>
      </c>
      <c r="E17" s="155">
        <v>11112</v>
      </c>
      <c r="F17" s="155">
        <v>128867</v>
      </c>
      <c r="G17" s="155">
        <v>8628</v>
      </c>
      <c r="H17" s="155">
        <v>42783</v>
      </c>
      <c r="I17" s="155">
        <v>19443</v>
      </c>
      <c r="J17" s="155">
        <v>35</v>
      </c>
      <c r="K17" s="155">
        <v>1040</v>
      </c>
      <c r="L17" s="155">
        <v>17854</v>
      </c>
      <c r="M17" s="155">
        <v>8860</v>
      </c>
      <c r="N17" s="155">
        <v>89409</v>
      </c>
      <c r="O17" s="155">
        <v>2049799</v>
      </c>
      <c r="P17" s="155">
        <v>19735</v>
      </c>
    </row>
    <row r="18" spans="1:16" s="52" customFormat="1" ht="15" customHeight="1">
      <c r="A18" s="51" t="s">
        <v>45</v>
      </c>
      <c r="B18" s="156">
        <v>615431</v>
      </c>
      <c r="C18" s="156">
        <v>40918300</v>
      </c>
      <c r="D18" s="156">
        <v>53731</v>
      </c>
      <c r="E18" s="156">
        <v>100867</v>
      </c>
      <c r="F18" s="156">
        <v>2416415</v>
      </c>
      <c r="G18" s="156">
        <v>11119</v>
      </c>
      <c r="H18" s="156">
        <v>427177</v>
      </c>
      <c r="I18" s="156">
        <v>919404</v>
      </c>
      <c r="J18" s="156">
        <v>75</v>
      </c>
      <c r="K18" s="156">
        <v>25779</v>
      </c>
      <c r="L18" s="156">
        <v>318317</v>
      </c>
      <c r="M18" s="156">
        <v>1460</v>
      </c>
      <c r="N18" s="156">
        <v>686994</v>
      </c>
      <c r="O18" s="156">
        <v>44566071</v>
      </c>
      <c r="P18" s="156">
        <v>50546</v>
      </c>
    </row>
    <row r="19" spans="1:16" ht="15" customHeight="1">
      <c r="A19" s="49" t="s">
        <v>53</v>
      </c>
      <c r="B19" s="124"/>
      <c r="C19" s="124"/>
      <c r="D19" s="124"/>
      <c r="E19" s="124"/>
      <c r="F19" s="124"/>
      <c r="G19" s="124"/>
      <c r="H19" s="124"/>
      <c r="I19" s="124"/>
      <c r="J19" s="124"/>
      <c r="K19" s="124"/>
      <c r="L19" s="124"/>
      <c r="M19" s="124"/>
      <c r="N19" s="124"/>
      <c r="O19" s="124"/>
      <c r="P19" s="124"/>
    </row>
    <row r="20" spans="1:16" ht="15" customHeight="1">
      <c r="A20" s="18" t="s">
        <v>1</v>
      </c>
      <c r="B20" s="155">
        <v>154377</v>
      </c>
      <c r="C20" s="155">
        <v>7277870</v>
      </c>
      <c r="D20" s="155">
        <v>40300</v>
      </c>
      <c r="E20" s="155">
        <v>23405</v>
      </c>
      <c r="F20" s="155">
        <v>466867</v>
      </c>
      <c r="G20" s="155">
        <v>11576</v>
      </c>
      <c r="H20" s="155">
        <v>104148</v>
      </c>
      <c r="I20" s="155">
        <v>352488</v>
      </c>
      <c r="J20" s="155">
        <v>66</v>
      </c>
      <c r="K20" s="155">
        <v>5597</v>
      </c>
      <c r="L20" s="155">
        <v>51398</v>
      </c>
      <c r="M20" s="155">
        <v>1157</v>
      </c>
      <c r="N20" s="155">
        <v>174966</v>
      </c>
      <c r="O20" s="155">
        <v>8146569</v>
      </c>
      <c r="P20" s="155">
        <v>38225</v>
      </c>
    </row>
    <row r="21" spans="1:16" ht="15" customHeight="1">
      <c r="A21" s="18" t="s">
        <v>2</v>
      </c>
      <c r="B21" s="155">
        <v>4592</v>
      </c>
      <c r="C21" s="155">
        <v>147738</v>
      </c>
      <c r="D21" s="155">
        <v>24104</v>
      </c>
      <c r="E21" s="155">
        <v>395</v>
      </c>
      <c r="F21" s="155">
        <v>6930</v>
      </c>
      <c r="G21" s="155">
        <v>12247</v>
      </c>
      <c r="H21" s="155">
        <v>2926</v>
      </c>
      <c r="I21" s="155">
        <v>15235</v>
      </c>
      <c r="J21" s="155">
        <v>98</v>
      </c>
      <c r="K21" s="155">
        <v>481</v>
      </c>
      <c r="L21" s="155">
        <v>8667</v>
      </c>
      <c r="M21" s="155">
        <v>10013</v>
      </c>
      <c r="N21" s="155">
        <v>5503</v>
      </c>
      <c r="O21" s="155">
        <v>178624</v>
      </c>
      <c r="P21" s="155">
        <v>23598</v>
      </c>
    </row>
    <row r="22" spans="1:16" ht="15" customHeight="1">
      <c r="A22" s="18" t="s">
        <v>3</v>
      </c>
      <c r="B22" s="155">
        <v>4667</v>
      </c>
      <c r="C22" s="155">
        <v>171729</v>
      </c>
      <c r="D22" s="155">
        <v>30644</v>
      </c>
      <c r="E22" s="155">
        <v>949</v>
      </c>
      <c r="F22" s="155">
        <v>20059</v>
      </c>
      <c r="G22" s="155">
        <v>16303</v>
      </c>
      <c r="H22" s="155">
        <v>2649</v>
      </c>
      <c r="I22" s="155">
        <v>2031</v>
      </c>
      <c r="J22" s="155">
        <v>49</v>
      </c>
      <c r="K22" s="155">
        <v>104</v>
      </c>
      <c r="L22" s="155">
        <v>845</v>
      </c>
      <c r="M22" s="155">
        <v>2017</v>
      </c>
      <c r="N22" s="155">
        <v>5499</v>
      </c>
      <c r="O22" s="155">
        <v>194651</v>
      </c>
      <c r="P22" s="155">
        <v>28395</v>
      </c>
    </row>
    <row r="23" spans="1:16" ht="15" customHeight="1">
      <c r="A23" s="18" t="s">
        <v>165</v>
      </c>
      <c r="B23" s="155">
        <v>119</v>
      </c>
      <c r="C23" s="155">
        <v>6140</v>
      </c>
      <c r="D23" s="155">
        <v>48027</v>
      </c>
      <c r="E23" s="155">
        <v>20</v>
      </c>
      <c r="F23" s="155">
        <v>373</v>
      </c>
      <c r="G23" s="155">
        <v>20230</v>
      </c>
      <c r="H23" s="155">
        <v>79</v>
      </c>
      <c r="I23" s="155">
        <v>29</v>
      </c>
      <c r="J23" s="155">
        <v>58</v>
      </c>
      <c r="K23" s="172"/>
      <c r="L23" s="172"/>
      <c r="M23" s="172"/>
      <c r="N23" s="155">
        <v>136</v>
      </c>
      <c r="O23" s="155">
        <v>6492</v>
      </c>
      <c r="P23" s="155">
        <v>44148</v>
      </c>
    </row>
    <row r="24" spans="1:16" ht="15" customHeight="1">
      <c r="A24" s="18" t="s">
        <v>144</v>
      </c>
      <c r="B24" s="155">
        <v>15687</v>
      </c>
      <c r="C24" s="155">
        <v>506267</v>
      </c>
      <c r="D24" s="155">
        <v>29614</v>
      </c>
      <c r="E24" s="155">
        <v>3699</v>
      </c>
      <c r="F24" s="155">
        <v>55849</v>
      </c>
      <c r="G24" s="155">
        <v>12503</v>
      </c>
      <c r="H24" s="155">
        <v>8208</v>
      </c>
      <c r="I24" s="155">
        <v>2934</v>
      </c>
      <c r="J24" s="155">
        <v>34</v>
      </c>
      <c r="K24" s="155">
        <v>128</v>
      </c>
      <c r="L24" s="155">
        <v>2312</v>
      </c>
      <c r="M24" s="155">
        <v>7380</v>
      </c>
      <c r="N24" s="155">
        <v>17507</v>
      </c>
      <c r="O24" s="155">
        <v>567431</v>
      </c>
      <c r="P24" s="155">
        <v>29640</v>
      </c>
    </row>
    <row r="25" spans="1:16" s="52" customFormat="1" ht="15" customHeight="1">
      <c r="A25" s="51" t="s">
        <v>45</v>
      </c>
      <c r="B25" s="156">
        <v>179438</v>
      </c>
      <c r="C25" s="156">
        <v>8109083</v>
      </c>
      <c r="D25" s="156">
        <v>38600</v>
      </c>
      <c r="E25" s="156">
        <v>28473</v>
      </c>
      <c r="F25" s="156">
        <v>549787</v>
      </c>
      <c r="G25" s="156">
        <v>11893</v>
      </c>
      <c r="H25" s="156">
        <v>118008</v>
      </c>
      <c r="I25" s="156">
        <v>372906</v>
      </c>
      <c r="J25" s="156">
        <v>61</v>
      </c>
      <c r="K25" s="156">
        <v>6309</v>
      </c>
      <c r="L25" s="156">
        <v>63576</v>
      </c>
      <c r="M25" s="156">
        <v>1539</v>
      </c>
      <c r="N25" s="156">
        <v>203610</v>
      </c>
      <c r="O25" s="156">
        <v>9093212</v>
      </c>
      <c r="P25" s="156">
        <v>36782</v>
      </c>
    </row>
    <row r="26" spans="1:16" s="52" customFormat="1" ht="15" customHeight="1">
      <c r="A26" s="53" t="s">
        <v>4</v>
      </c>
      <c r="B26" s="124"/>
      <c r="C26" s="124"/>
      <c r="D26" s="124"/>
      <c r="E26" s="124"/>
      <c r="F26" s="124"/>
      <c r="G26" s="124"/>
      <c r="H26" s="124"/>
      <c r="I26" s="124"/>
      <c r="J26" s="124"/>
      <c r="K26" s="124"/>
      <c r="L26" s="124"/>
      <c r="M26" s="124"/>
      <c r="N26" s="124"/>
      <c r="O26" s="124"/>
      <c r="P26" s="124"/>
    </row>
    <row r="27" spans="1:16" ht="15" customHeight="1">
      <c r="A27" s="18" t="s">
        <v>1</v>
      </c>
      <c r="B27" s="155">
        <v>504123</v>
      </c>
      <c r="C27" s="155">
        <v>36769021</v>
      </c>
      <c r="D27" s="155">
        <v>59301</v>
      </c>
      <c r="E27" s="155">
        <v>73690</v>
      </c>
      <c r="F27" s="155">
        <v>1896952</v>
      </c>
      <c r="G27" s="155">
        <v>10128</v>
      </c>
      <c r="H27" s="155">
        <v>364296</v>
      </c>
      <c r="I27" s="155">
        <v>803619</v>
      </c>
      <c r="J27" s="155">
        <v>85</v>
      </c>
      <c r="K27" s="155">
        <v>21106</v>
      </c>
      <c r="L27" s="155">
        <v>216277</v>
      </c>
      <c r="M27" s="155">
        <v>965</v>
      </c>
      <c r="N27" s="155">
        <v>555588</v>
      </c>
      <c r="O27" s="155">
        <v>39695137</v>
      </c>
      <c r="P27" s="155">
        <v>56627</v>
      </c>
    </row>
    <row r="28" spans="1:16" ht="15" customHeight="1">
      <c r="A28" s="18" t="s">
        <v>2</v>
      </c>
      <c r="B28" s="155">
        <v>170077</v>
      </c>
      <c r="C28" s="155">
        <v>8915143</v>
      </c>
      <c r="D28" s="155">
        <v>43211</v>
      </c>
      <c r="E28" s="155">
        <v>30421</v>
      </c>
      <c r="F28" s="155">
        <v>651840</v>
      </c>
      <c r="G28" s="155">
        <v>12360</v>
      </c>
      <c r="H28" s="155">
        <v>117171</v>
      </c>
      <c r="I28" s="155">
        <v>453194</v>
      </c>
      <c r="J28" s="155">
        <v>80</v>
      </c>
      <c r="K28" s="155">
        <v>9092</v>
      </c>
      <c r="L28" s="155">
        <v>130118</v>
      </c>
      <c r="M28" s="155">
        <v>2830</v>
      </c>
      <c r="N28" s="155">
        <v>197385</v>
      </c>
      <c r="O28" s="155">
        <v>10147133</v>
      </c>
      <c r="P28" s="155">
        <v>40800</v>
      </c>
    </row>
    <row r="29" spans="1:16" ht="15" customHeight="1">
      <c r="A29" s="18" t="s">
        <v>3</v>
      </c>
      <c r="B29" s="155">
        <v>22443</v>
      </c>
      <c r="C29" s="155">
        <v>928270</v>
      </c>
      <c r="D29" s="155">
        <v>38238</v>
      </c>
      <c r="E29" s="155">
        <v>10333</v>
      </c>
      <c r="F29" s="155">
        <v>228424</v>
      </c>
      <c r="G29" s="155">
        <v>20062</v>
      </c>
      <c r="H29" s="155">
        <v>12456</v>
      </c>
      <c r="I29" s="155">
        <v>14983</v>
      </c>
      <c r="J29" s="155">
        <v>51</v>
      </c>
      <c r="K29" s="155">
        <v>711</v>
      </c>
      <c r="L29" s="155">
        <v>14110</v>
      </c>
      <c r="M29" s="155">
        <v>4488</v>
      </c>
      <c r="N29" s="155">
        <v>30220</v>
      </c>
      <c r="O29" s="155">
        <v>1185125</v>
      </c>
      <c r="P29" s="155">
        <v>34554</v>
      </c>
    </row>
    <row r="30" spans="1:16" ht="15" customHeight="1">
      <c r="A30" s="18" t="s">
        <v>165</v>
      </c>
      <c r="B30" s="155">
        <v>412</v>
      </c>
      <c r="C30" s="155">
        <v>23124</v>
      </c>
      <c r="D30" s="155">
        <v>50843</v>
      </c>
      <c r="E30" s="155">
        <v>81</v>
      </c>
      <c r="F30" s="155">
        <v>1525</v>
      </c>
      <c r="G30" s="155">
        <v>19951</v>
      </c>
      <c r="H30" s="155">
        <v>281</v>
      </c>
      <c r="I30" s="155">
        <v>441</v>
      </c>
      <c r="J30" s="155">
        <v>134</v>
      </c>
      <c r="K30" s="155">
        <v>16</v>
      </c>
      <c r="L30" s="155">
        <v>166</v>
      </c>
      <c r="M30" s="155">
        <v>2010</v>
      </c>
      <c r="N30" s="155">
        <v>486</v>
      </c>
      <c r="O30" s="155">
        <v>25276</v>
      </c>
      <c r="P30" s="155">
        <v>47550</v>
      </c>
    </row>
    <row r="31" spans="1:16" ht="15" customHeight="1">
      <c r="A31" s="18" t="s">
        <v>144</v>
      </c>
      <c r="B31" s="155">
        <v>97805</v>
      </c>
      <c r="C31" s="155">
        <v>2389917</v>
      </c>
      <c r="D31" s="155">
        <v>20644</v>
      </c>
      <c r="E31" s="155">
        <v>14810</v>
      </c>
      <c r="F31" s="155">
        <v>184832</v>
      </c>
      <c r="G31" s="155">
        <v>9551</v>
      </c>
      <c r="H31" s="155">
        <v>50983</v>
      </c>
      <c r="I31" s="155">
        <v>22510</v>
      </c>
      <c r="J31" s="155">
        <v>35</v>
      </c>
      <c r="K31" s="155">
        <v>1161</v>
      </c>
      <c r="L31" s="155">
        <v>19889</v>
      </c>
      <c r="M31" s="155">
        <v>8680</v>
      </c>
      <c r="N31" s="155">
        <v>106919</v>
      </c>
      <c r="O31" s="155">
        <v>2617597</v>
      </c>
      <c r="P31" s="155">
        <v>20836</v>
      </c>
    </row>
    <row r="32" spans="1:16" s="52" customFormat="1" ht="15" customHeight="1">
      <c r="A32" s="51" t="s">
        <v>45</v>
      </c>
      <c r="B32" s="156">
        <v>794865</v>
      </c>
      <c r="C32" s="156">
        <v>49027689</v>
      </c>
      <c r="D32" s="156">
        <v>49750</v>
      </c>
      <c r="E32" s="156">
        <v>129337</v>
      </c>
      <c r="F32" s="156">
        <v>2964698</v>
      </c>
      <c r="G32" s="156">
        <v>11322</v>
      </c>
      <c r="H32" s="156">
        <v>545191</v>
      </c>
      <c r="I32" s="156">
        <v>1293256</v>
      </c>
      <c r="J32" s="156">
        <v>72</v>
      </c>
      <c r="K32" s="156">
        <v>32087</v>
      </c>
      <c r="L32" s="156">
        <v>380667</v>
      </c>
      <c r="M32" s="156">
        <v>1476</v>
      </c>
      <c r="N32" s="156">
        <v>890608</v>
      </c>
      <c r="O32" s="156">
        <v>53662970</v>
      </c>
      <c r="P32" s="156">
        <v>46727</v>
      </c>
    </row>
    <row r="33" spans="1:16" ht="15" customHeight="1">
      <c r="A33" s="114" t="s">
        <v>42</v>
      </c>
      <c r="B33" s="124"/>
      <c r="C33" s="124"/>
      <c r="D33" s="124"/>
      <c r="E33" s="124"/>
      <c r="F33" s="124"/>
      <c r="G33" s="124"/>
      <c r="H33" s="124"/>
      <c r="I33" s="124"/>
      <c r="J33" s="124"/>
      <c r="K33" s="124"/>
      <c r="L33" s="124"/>
      <c r="M33" s="124"/>
      <c r="N33" s="124"/>
      <c r="O33" s="124"/>
      <c r="P33" s="124"/>
    </row>
    <row r="34" spans="1:16" ht="15" customHeight="1">
      <c r="A34" s="49" t="s">
        <v>5</v>
      </c>
      <c r="B34" s="124"/>
      <c r="C34" s="124"/>
      <c r="D34" s="124"/>
      <c r="E34" s="124"/>
      <c r="F34" s="124"/>
      <c r="G34" s="124"/>
      <c r="H34" s="124"/>
      <c r="I34" s="124"/>
      <c r="J34" s="124"/>
      <c r="K34" s="124"/>
      <c r="L34" s="124"/>
      <c r="M34" s="124"/>
      <c r="N34" s="124"/>
      <c r="O34" s="124"/>
      <c r="P34" s="124"/>
    </row>
    <row r="35" spans="1:16" ht="15" customHeight="1">
      <c r="A35" s="18" t="s">
        <v>1</v>
      </c>
      <c r="B35" s="155">
        <v>292767</v>
      </c>
      <c r="C35" s="155">
        <v>26007142</v>
      </c>
      <c r="D35" s="155">
        <v>77625</v>
      </c>
      <c r="E35" s="155">
        <v>46613</v>
      </c>
      <c r="F35" s="155">
        <v>1365234</v>
      </c>
      <c r="G35" s="155">
        <v>10459</v>
      </c>
      <c r="H35" s="155">
        <v>230742</v>
      </c>
      <c r="I35" s="155">
        <v>562712</v>
      </c>
      <c r="J35" s="155">
        <v>102</v>
      </c>
      <c r="K35" s="155">
        <v>17832</v>
      </c>
      <c r="L35" s="155">
        <v>209478</v>
      </c>
      <c r="M35" s="155">
        <v>1165</v>
      </c>
      <c r="N35" s="155">
        <v>328428</v>
      </c>
      <c r="O35" s="155">
        <v>28148748</v>
      </c>
      <c r="P35" s="155">
        <v>73059</v>
      </c>
    </row>
    <row r="36" spans="1:16" ht="15" customHeight="1">
      <c r="A36" s="18" t="s">
        <v>2</v>
      </c>
      <c r="B36" s="155">
        <v>237464</v>
      </c>
      <c r="C36" s="155">
        <v>11859332</v>
      </c>
      <c r="D36" s="155">
        <v>41177</v>
      </c>
      <c r="E36" s="155">
        <v>45242</v>
      </c>
      <c r="F36" s="155">
        <v>983720</v>
      </c>
      <c r="G36" s="155">
        <v>14992</v>
      </c>
      <c r="H36" s="155">
        <v>164059</v>
      </c>
      <c r="I36" s="155">
        <v>617894</v>
      </c>
      <c r="J36" s="155">
        <v>93</v>
      </c>
      <c r="K36" s="155">
        <v>14994</v>
      </c>
      <c r="L36" s="155">
        <v>228686</v>
      </c>
      <c r="M36" s="155">
        <v>5015</v>
      </c>
      <c r="N36" s="155">
        <v>290686</v>
      </c>
      <c r="O36" s="155">
        <v>13691334</v>
      </c>
      <c r="P36" s="155">
        <v>37215</v>
      </c>
    </row>
    <row r="37" spans="1:16" ht="15" customHeight="1">
      <c r="A37" s="18" t="s">
        <v>3</v>
      </c>
      <c r="B37" s="155">
        <v>20070</v>
      </c>
      <c r="C37" s="155">
        <v>792140</v>
      </c>
      <c r="D37" s="155">
        <v>38246</v>
      </c>
      <c r="E37" s="155">
        <v>5915</v>
      </c>
      <c r="F37" s="155">
        <v>103274</v>
      </c>
      <c r="G37" s="155">
        <v>13804</v>
      </c>
      <c r="H37" s="155">
        <v>8346</v>
      </c>
      <c r="I37" s="155">
        <v>6460</v>
      </c>
      <c r="J37" s="155">
        <v>46</v>
      </c>
      <c r="K37" s="155">
        <v>529</v>
      </c>
      <c r="L37" s="155">
        <v>3625</v>
      </c>
      <c r="M37" s="155">
        <v>1600</v>
      </c>
      <c r="N37" s="155">
        <v>24541</v>
      </c>
      <c r="O37" s="155">
        <v>904880</v>
      </c>
      <c r="P37" s="155">
        <v>33754</v>
      </c>
    </row>
    <row r="38" spans="1:16" ht="15" customHeight="1">
      <c r="A38" s="18" t="s">
        <v>165</v>
      </c>
      <c r="B38" s="155">
        <v>185</v>
      </c>
      <c r="C38" s="155">
        <v>12999</v>
      </c>
      <c r="D38" s="155">
        <v>60771</v>
      </c>
      <c r="E38" s="155">
        <v>33</v>
      </c>
      <c r="F38" s="155">
        <v>461</v>
      </c>
      <c r="G38" s="155">
        <v>8163</v>
      </c>
      <c r="H38" s="155">
        <v>154</v>
      </c>
      <c r="I38" s="155">
        <v>568</v>
      </c>
      <c r="J38" s="155">
        <v>154</v>
      </c>
      <c r="K38" s="155">
        <v>30</v>
      </c>
      <c r="L38" s="155">
        <v>542</v>
      </c>
      <c r="M38" s="155">
        <v>2681</v>
      </c>
      <c r="N38" s="155">
        <v>222</v>
      </c>
      <c r="O38" s="155">
        <v>14506</v>
      </c>
      <c r="P38" s="155">
        <v>57695</v>
      </c>
    </row>
    <row r="39" spans="1:16" ht="15" customHeight="1">
      <c r="A39" s="18" t="s">
        <v>144</v>
      </c>
      <c r="B39" s="155">
        <v>2061</v>
      </c>
      <c r="C39" s="155">
        <v>48256</v>
      </c>
      <c r="D39" s="155">
        <v>17872</v>
      </c>
      <c r="E39" s="155">
        <v>219</v>
      </c>
      <c r="F39" s="155">
        <v>2233</v>
      </c>
      <c r="G39" s="155">
        <v>8406</v>
      </c>
      <c r="H39" s="155">
        <v>772</v>
      </c>
      <c r="I39" s="155">
        <v>356</v>
      </c>
      <c r="J39" s="155">
        <v>32</v>
      </c>
      <c r="K39" s="155">
        <v>20</v>
      </c>
      <c r="L39" s="155">
        <v>108</v>
      </c>
      <c r="M39" s="155">
        <v>3080</v>
      </c>
      <c r="N39" s="155">
        <v>2195</v>
      </c>
      <c r="O39" s="155">
        <v>50853</v>
      </c>
      <c r="P39" s="155">
        <v>18000</v>
      </c>
    </row>
    <row r="40" spans="1:16" s="52" customFormat="1" ht="15" customHeight="1">
      <c r="A40" s="51" t="s">
        <v>45</v>
      </c>
      <c r="B40" s="156">
        <v>552535</v>
      </c>
      <c r="C40" s="156">
        <v>38719839</v>
      </c>
      <c r="D40" s="156">
        <v>57082</v>
      </c>
      <c r="E40" s="156">
        <v>98033</v>
      </c>
      <c r="F40" s="156">
        <v>2454627</v>
      </c>
      <c r="G40" s="156">
        <v>13003</v>
      </c>
      <c r="H40" s="156">
        <v>404072</v>
      </c>
      <c r="I40" s="156">
        <v>1189096</v>
      </c>
      <c r="J40" s="156">
        <v>96</v>
      </c>
      <c r="K40" s="156">
        <v>33410</v>
      </c>
      <c r="L40" s="156">
        <v>444294</v>
      </c>
      <c r="M40" s="156">
        <v>2218</v>
      </c>
      <c r="N40" s="156">
        <v>646076</v>
      </c>
      <c r="O40" s="156">
        <v>42808280</v>
      </c>
      <c r="P40" s="156">
        <v>51921</v>
      </c>
    </row>
    <row r="41" spans="1:16" ht="15" customHeight="1">
      <c r="A41" s="49" t="s">
        <v>53</v>
      </c>
      <c r="B41" s="124"/>
      <c r="C41" s="124"/>
      <c r="D41" s="124"/>
      <c r="E41" s="124"/>
      <c r="F41" s="124"/>
      <c r="G41" s="124"/>
      <c r="H41" s="124"/>
      <c r="I41" s="124"/>
      <c r="J41" s="124"/>
      <c r="K41" s="124"/>
      <c r="L41" s="124"/>
      <c r="M41" s="124"/>
      <c r="N41" s="124"/>
      <c r="O41" s="124"/>
      <c r="P41" s="124"/>
    </row>
    <row r="42" spans="1:16" ht="15" customHeight="1">
      <c r="A42" s="18" t="s">
        <v>1</v>
      </c>
      <c r="B42" s="155">
        <v>239596</v>
      </c>
      <c r="C42" s="155">
        <v>11773909</v>
      </c>
      <c r="D42" s="155">
        <v>40509</v>
      </c>
      <c r="E42" s="155">
        <v>31428</v>
      </c>
      <c r="F42" s="155">
        <v>670909</v>
      </c>
      <c r="G42" s="155">
        <v>10306</v>
      </c>
      <c r="H42" s="155">
        <v>175141</v>
      </c>
      <c r="I42" s="155">
        <v>515709</v>
      </c>
      <c r="J42" s="155">
        <v>73</v>
      </c>
      <c r="K42" s="155">
        <v>11027</v>
      </c>
      <c r="L42" s="155">
        <v>104277</v>
      </c>
      <c r="M42" s="155">
        <v>1294</v>
      </c>
      <c r="N42" s="155">
        <v>276076</v>
      </c>
      <c r="O42" s="155">
        <v>13065363</v>
      </c>
      <c r="P42" s="155">
        <v>37434</v>
      </c>
    </row>
    <row r="43" spans="1:16" ht="15" customHeight="1">
      <c r="A43" s="18" t="s">
        <v>2</v>
      </c>
      <c r="B43" s="155">
        <v>38242</v>
      </c>
      <c r="C43" s="155">
        <v>1257800</v>
      </c>
      <c r="D43" s="155">
        <v>27127</v>
      </c>
      <c r="E43" s="155">
        <v>4591</v>
      </c>
      <c r="F43" s="155">
        <v>84270</v>
      </c>
      <c r="G43" s="155">
        <v>15183</v>
      </c>
      <c r="H43" s="155">
        <v>23952</v>
      </c>
      <c r="I43" s="155">
        <v>76854</v>
      </c>
      <c r="J43" s="155">
        <v>96</v>
      </c>
      <c r="K43" s="155">
        <v>2611</v>
      </c>
      <c r="L43" s="155">
        <v>36144</v>
      </c>
      <c r="M43" s="155">
        <v>8726</v>
      </c>
      <c r="N43" s="155">
        <v>46074</v>
      </c>
      <c r="O43" s="155">
        <v>1455437</v>
      </c>
      <c r="P43" s="155">
        <v>25126</v>
      </c>
    </row>
    <row r="44" spans="1:16" ht="15" customHeight="1">
      <c r="A44" s="18" t="s">
        <v>3</v>
      </c>
      <c r="B44" s="155">
        <v>36702</v>
      </c>
      <c r="C44" s="155">
        <v>1166185</v>
      </c>
      <c r="D44" s="155">
        <v>25924</v>
      </c>
      <c r="E44" s="155">
        <v>6657</v>
      </c>
      <c r="F44" s="155">
        <v>120945</v>
      </c>
      <c r="G44" s="155">
        <v>14523</v>
      </c>
      <c r="H44" s="155">
        <v>14540</v>
      </c>
      <c r="I44" s="155">
        <v>18248</v>
      </c>
      <c r="J44" s="155">
        <v>30</v>
      </c>
      <c r="K44" s="155">
        <v>852</v>
      </c>
      <c r="L44" s="155">
        <v>8555</v>
      </c>
      <c r="M44" s="155">
        <v>146</v>
      </c>
      <c r="N44" s="155">
        <v>41690</v>
      </c>
      <c r="O44" s="155">
        <v>1310930</v>
      </c>
      <c r="P44" s="155">
        <v>25163</v>
      </c>
    </row>
    <row r="45" spans="1:16" ht="15" customHeight="1">
      <c r="A45" s="18" t="s">
        <v>165</v>
      </c>
      <c r="B45" s="155">
        <v>291</v>
      </c>
      <c r="C45" s="155">
        <v>15977</v>
      </c>
      <c r="D45" s="155">
        <v>46644</v>
      </c>
      <c r="E45" s="155">
        <v>33</v>
      </c>
      <c r="F45" s="155">
        <v>656</v>
      </c>
      <c r="G45" s="155">
        <v>5226</v>
      </c>
      <c r="H45" s="155">
        <v>169</v>
      </c>
      <c r="I45" s="155">
        <v>959</v>
      </c>
      <c r="J45" s="155">
        <v>35</v>
      </c>
      <c r="K45" s="155">
        <v>24</v>
      </c>
      <c r="L45" s="155">
        <v>264</v>
      </c>
      <c r="M45" s="155">
        <v>2281</v>
      </c>
      <c r="N45" s="155">
        <v>324</v>
      </c>
      <c r="O45" s="155">
        <v>18056</v>
      </c>
      <c r="P45" s="155">
        <v>46895</v>
      </c>
    </row>
    <row r="46" spans="1:16" ht="15" customHeight="1">
      <c r="A46" s="18" t="s">
        <v>144</v>
      </c>
      <c r="B46" s="155">
        <v>124</v>
      </c>
      <c r="C46" s="155">
        <v>3294</v>
      </c>
      <c r="D46" s="155">
        <v>19687</v>
      </c>
      <c r="E46" s="155">
        <v>21</v>
      </c>
      <c r="F46" s="155">
        <v>323</v>
      </c>
      <c r="G46" s="155">
        <v>6533</v>
      </c>
      <c r="H46" s="155">
        <v>50</v>
      </c>
      <c r="I46" s="155">
        <v>14</v>
      </c>
      <c r="J46" s="155">
        <v>43</v>
      </c>
      <c r="K46" s="172"/>
      <c r="L46" s="172"/>
      <c r="M46" s="172"/>
      <c r="N46" s="155">
        <v>136</v>
      </c>
      <c r="O46" s="155">
        <v>3561</v>
      </c>
      <c r="P46" s="155">
        <v>19962</v>
      </c>
    </row>
    <row r="47" spans="1:16" s="52" customFormat="1" ht="15" customHeight="1">
      <c r="A47" s="51" t="s">
        <v>45</v>
      </c>
      <c r="B47" s="156">
        <v>314958</v>
      </c>
      <c r="C47" s="156">
        <v>14217109</v>
      </c>
      <c r="D47" s="156">
        <v>37000</v>
      </c>
      <c r="E47" s="156">
        <v>42726</v>
      </c>
      <c r="F47" s="156">
        <v>876287</v>
      </c>
      <c r="G47" s="156">
        <v>11620</v>
      </c>
      <c r="H47" s="156">
        <v>213850</v>
      </c>
      <c r="I47" s="156">
        <v>612008</v>
      </c>
      <c r="J47" s="156">
        <v>70</v>
      </c>
      <c r="K47" s="156">
        <v>14522</v>
      </c>
      <c r="L47" s="156">
        <v>150093</v>
      </c>
      <c r="M47" s="156">
        <v>1990</v>
      </c>
      <c r="N47" s="156">
        <v>364298</v>
      </c>
      <c r="O47" s="156">
        <v>15853858</v>
      </c>
      <c r="P47" s="156">
        <v>34138</v>
      </c>
    </row>
    <row r="48" spans="1:16" s="52" customFormat="1" ht="15" customHeight="1">
      <c r="A48" s="53" t="s">
        <v>4</v>
      </c>
      <c r="B48" s="124"/>
      <c r="C48" s="124"/>
      <c r="D48" s="124"/>
      <c r="E48" s="124"/>
      <c r="F48" s="124"/>
      <c r="G48" s="124"/>
      <c r="H48" s="124"/>
      <c r="I48" s="124"/>
      <c r="J48" s="124"/>
      <c r="K48" s="124"/>
      <c r="L48" s="124"/>
      <c r="M48" s="124"/>
      <c r="N48" s="124"/>
      <c r="O48" s="124"/>
      <c r="P48" s="124"/>
    </row>
    <row r="49" spans="1:16" ht="15" customHeight="1">
      <c r="A49" s="18" t="s">
        <v>1</v>
      </c>
      <c r="B49" s="155">
        <v>532362</v>
      </c>
      <c r="C49" s="155">
        <v>37780752</v>
      </c>
      <c r="D49" s="155">
        <v>59309</v>
      </c>
      <c r="E49" s="155">
        <v>78041</v>
      </c>
      <c r="F49" s="155">
        <v>2038158</v>
      </c>
      <c r="G49" s="155">
        <v>10387</v>
      </c>
      <c r="H49" s="155">
        <v>405880</v>
      </c>
      <c r="I49" s="155">
        <v>1079548</v>
      </c>
      <c r="J49" s="155">
        <v>88</v>
      </c>
      <c r="K49" s="155">
        <v>28863</v>
      </c>
      <c r="L49" s="155">
        <v>313940</v>
      </c>
      <c r="M49" s="155">
        <v>1212</v>
      </c>
      <c r="N49" s="155">
        <v>604504</v>
      </c>
      <c r="O49" s="155">
        <v>41219371</v>
      </c>
      <c r="P49" s="155">
        <v>55006</v>
      </c>
    </row>
    <row r="50" spans="1:16" ht="15" customHeight="1">
      <c r="A50" s="18" t="s">
        <v>2</v>
      </c>
      <c r="B50" s="155">
        <v>275700</v>
      </c>
      <c r="C50" s="155">
        <v>13117966</v>
      </c>
      <c r="D50" s="155">
        <v>39374</v>
      </c>
      <c r="E50" s="155">
        <v>49840</v>
      </c>
      <c r="F50" s="155">
        <v>1068117</v>
      </c>
      <c r="G50" s="155">
        <v>15000</v>
      </c>
      <c r="H50" s="155">
        <v>188004</v>
      </c>
      <c r="I50" s="155">
        <v>695101</v>
      </c>
      <c r="J50" s="155">
        <v>93</v>
      </c>
      <c r="K50" s="155">
        <v>17610</v>
      </c>
      <c r="L50" s="155">
        <v>265092</v>
      </c>
      <c r="M50" s="155">
        <v>5822</v>
      </c>
      <c r="N50" s="155">
        <v>336766</v>
      </c>
      <c r="O50" s="155">
        <v>15147420</v>
      </c>
      <c r="P50" s="155">
        <v>35630</v>
      </c>
    </row>
    <row r="51" spans="1:16" ht="15" customHeight="1">
      <c r="A51" s="18" t="s">
        <v>3</v>
      </c>
      <c r="B51" s="155">
        <v>56772</v>
      </c>
      <c r="C51" s="155">
        <v>1958385</v>
      </c>
      <c r="D51" s="155">
        <v>30463</v>
      </c>
      <c r="E51" s="155">
        <v>12572</v>
      </c>
      <c r="F51" s="155">
        <v>224270</v>
      </c>
      <c r="G51" s="155">
        <v>14188</v>
      </c>
      <c r="H51" s="155">
        <v>22887</v>
      </c>
      <c r="I51" s="155">
        <v>23940</v>
      </c>
      <c r="J51" s="155">
        <v>35</v>
      </c>
      <c r="K51" s="155">
        <v>1384</v>
      </c>
      <c r="L51" s="155">
        <v>12329</v>
      </c>
      <c r="M51" s="155">
        <v>227</v>
      </c>
      <c r="N51" s="155">
        <v>66228</v>
      </c>
      <c r="O51" s="155">
        <v>2215070</v>
      </c>
      <c r="P51" s="155">
        <v>28094</v>
      </c>
    </row>
    <row r="52" spans="1:16" ht="15" customHeight="1">
      <c r="A52" s="18" t="s">
        <v>165</v>
      </c>
      <c r="B52" s="155">
        <v>472</v>
      </c>
      <c r="C52" s="155">
        <v>28903</v>
      </c>
      <c r="D52" s="155">
        <v>52158</v>
      </c>
      <c r="E52" s="155">
        <v>64</v>
      </c>
      <c r="F52" s="155">
        <v>1144</v>
      </c>
      <c r="G52" s="155">
        <v>5915</v>
      </c>
      <c r="H52" s="155">
        <v>327</v>
      </c>
      <c r="I52" s="155">
        <v>1577</v>
      </c>
      <c r="J52" s="155">
        <v>65</v>
      </c>
      <c r="K52" s="155">
        <v>58</v>
      </c>
      <c r="L52" s="155">
        <v>833</v>
      </c>
      <c r="M52" s="155">
        <v>2445</v>
      </c>
      <c r="N52" s="155">
        <v>545</v>
      </c>
      <c r="O52" s="155">
        <v>32791</v>
      </c>
      <c r="P52" s="155">
        <v>51130</v>
      </c>
    </row>
    <row r="53" spans="1:16" ht="15" customHeight="1">
      <c r="A53" s="18" t="s">
        <v>144</v>
      </c>
      <c r="B53" s="155">
        <v>2180</v>
      </c>
      <c r="C53" s="155">
        <v>51378</v>
      </c>
      <c r="D53" s="155">
        <v>17990</v>
      </c>
      <c r="E53" s="155">
        <v>240</v>
      </c>
      <c r="F53" s="155">
        <v>2529</v>
      </c>
      <c r="G53" s="155">
        <v>8280</v>
      </c>
      <c r="H53" s="155">
        <v>823</v>
      </c>
      <c r="I53" s="155">
        <v>365</v>
      </c>
      <c r="J53" s="155">
        <v>33</v>
      </c>
      <c r="K53" s="155">
        <v>20</v>
      </c>
      <c r="L53" s="155">
        <v>102</v>
      </c>
      <c r="M53" s="155">
        <v>2816</v>
      </c>
      <c r="N53" s="155">
        <v>2335</v>
      </c>
      <c r="O53" s="155">
        <v>54481</v>
      </c>
      <c r="P53" s="155">
        <v>18195</v>
      </c>
    </row>
    <row r="54" spans="1:16" s="52" customFormat="1" ht="15" customHeight="1">
      <c r="A54" s="51" t="s">
        <v>45</v>
      </c>
      <c r="B54" s="156">
        <v>867493</v>
      </c>
      <c r="C54" s="156">
        <v>52934658</v>
      </c>
      <c r="D54" s="156">
        <v>49169</v>
      </c>
      <c r="E54" s="156">
        <v>140753</v>
      </c>
      <c r="F54" s="156">
        <v>3331884</v>
      </c>
      <c r="G54" s="156">
        <v>12564</v>
      </c>
      <c r="H54" s="156">
        <v>617917</v>
      </c>
      <c r="I54" s="156">
        <v>1797411</v>
      </c>
      <c r="J54" s="156">
        <v>86</v>
      </c>
      <c r="K54" s="156">
        <v>47928</v>
      </c>
      <c r="L54" s="156">
        <v>593179</v>
      </c>
      <c r="M54" s="156">
        <v>2136</v>
      </c>
      <c r="N54" s="156">
        <v>1010375</v>
      </c>
      <c r="O54" s="156">
        <v>58662009</v>
      </c>
      <c r="P54" s="156">
        <v>44951</v>
      </c>
    </row>
    <row r="55" spans="1:16" s="52" customFormat="1" ht="15" customHeight="1">
      <c r="A55" s="113" t="s">
        <v>4</v>
      </c>
      <c r="B55" s="124"/>
      <c r="C55" s="124"/>
      <c r="D55" s="124"/>
      <c r="E55" s="124"/>
      <c r="F55" s="124"/>
      <c r="G55" s="124"/>
      <c r="H55" s="124"/>
      <c r="I55" s="124"/>
      <c r="J55" s="124"/>
      <c r="K55" s="124"/>
      <c r="L55" s="124"/>
      <c r="M55" s="124"/>
      <c r="N55" s="124"/>
      <c r="O55" s="124"/>
      <c r="P55" s="124"/>
    </row>
    <row r="56" spans="1:16" ht="15" customHeight="1">
      <c r="A56" s="49" t="s">
        <v>5</v>
      </c>
      <c r="B56" s="124"/>
      <c r="C56" s="124"/>
      <c r="D56" s="124"/>
      <c r="E56" s="124"/>
      <c r="F56" s="124"/>
      <c r="G56" s="124"/>
      <c r="H56" s="124"/>
      <c r="I56" s="124"/>
      <c r="J56" s="124"/>
      <c r="K56" s="124"/>
      <c r="L56" s="124"/>
      <c r="M56" s="124"/>
      <c r="N56" s="124"/>
      <c r="O56" s="124"/>
      <c r="P56" s="124"/>
    </row>
    <row r="57" spans="1:16" ht="15" customHeight="1">
      <c r="A57" s="18" t="s">
        <v>1</v>
      </c>
      <c r="B57" s="155">
        <v>642513</v>
      </c>
      <c r="C57" s="155">
        <v>55494793</v>
      </c>
      <c r="D57" s="155">
        <v>72614</v>
      </c>
      <c r="E57" s="155">
        <v>96905</v>
      </c>
      <c r="F57" s="155">
        <v>2798021</v>
      </c>
      <c r="G57" s="155">
        <v>9854</v>
      </c>
      <c r="H57" s="155">
        <v>490892</v>
      </c>
      <c r="I57" s="155">
        <v>1015764</v>
      </c>
      <c r="J57" s="155">
        <v>98</v>
      </c>
      <c r="K57" s="155">
        <v>33347</v>
      </c>
      <c r="L57" s="155">
        <v>377329</v>
      </c>
      <c r="M57" s="155">
        <v>1023</v>
      </c>
      <c r="N57" s="155">
        <v>709046</v>
      </c>
      <c r="O57" s="155">
        <v>59686925</v>
      </c>
      <c r="P57" s="155">
        <v>69085</v>
      </c>
    </row>
    <row r="58" spans="1:16" ht="15" customHeight="1">
      <c r="A58" s="18" t="s">
        <v>2</v>
      </c>
      <c r="B58" s="155">
        <v>402947</v>
      </c>
      <c r="C58" s="155">
        <v>20623184</v>
      </c>
      <c r="D58" s="155">
        <v>42147</v>
      </c>
      <c r="E58" s="155">
        <v>75269</v>
      </c>
      <c r="F58" s="155">
        <v>1627928</v>
      </c>
      <c r="G58" s="155">
        <v>13984</v>
      </c>
      <c r="H58" s="155">
        <v>278305</v>
      </c>
      <c r="I58" s="155">
        <v>1057217</v>
      </c>
      <c r="J58" s="155">
        <v>86</v>
      </c>
      <c r="K58" s="155">
        <v>23603</v>
      </c>
      <c r="L58" s="155">
        <v>348276</v>
      </c>
      <c r="M58" s="155">
        <v>3949</v>
      </c>
      <c r="N58" s="155">
        <v>482572</v>
      </c>
      <c r="O58" s="155">
        <v>23657860</v>
      </c>
      <c r="P58" s="155">
        <v>38778</v>
      </c>
    </row>
    <row r="59" spans="1:16" ht="15" customHeight="1">
      <c r="A59" s="18" t="s">
        <v>3</v>
      </c>
      <c r="B59" s="155">
        <v>37847</v>
      </c>
      <c r="C59" s="155">
        <v>1549232</v>
      </c>
      <c r="D59" s="155">
        <v>39074</v>
      </c>
      <c r="E59" s="155">
        <v>15299</v>
      </c>
      <c r="F59" s="155">
        <v>311012</v>
      </c>
      <c r="G59" s="155">
        <v>17916</v>
      </c>
      <c r="H59" s="155">
        <v>18155</v>
      </c>
      <c r="I59" s="155">
        <v>18709</v>
      </c>
      <c r="J59" s="155">
        <v>49</v>
      </c>
      <c r="K59" s="155">
        <v>1145</v>
      </c>
      <c r="L59" s="155">
        <v>17056</v>
      </c>
      <c r="M59" s="155">
        <v>3188</v>
      </c>
      <c r="N59" s="155">
        <v>49271</v>
      </c>
      <c r="O59" s="155">
        <v>1895836</v>
      </c>
      <c r="P59" s="155">
        <v>34838</v>
      </c>
    </row>
    <row r="60" spans="1:16" ht="15" customHeight="1">
      <c r="A60" s="18" t="s">
        <v>165</v>
      </c>
      <c r="B60" s="155">
        <v>477</v>
      </c>
      <c r="C60" s="155">
        <v>29888</v>
      </c>
      <c r="D60" s="155">
        <v>56721</v>
      </c>
      <c r="E60" s="155">
        <v>94</v>
      </c>
      <c r="F60" s="155">
        <v>1707</v>
      </c>
      <c r="G60" s="155">
        <v>16793</v>
      </c>
      <c r="H60" s="155">
        <v>351</v>
      </c>
      <c r="I60" s="155">
        <v>1043</v>
      </c>
      <c r="J60" s="155">
        <v>181</v>
      </c>
      <c r="K60" s="155">
        <v>43</v>
      </c>
      <c r="L60" s="155">
        <v>603</v>
      </c>
      <c r="M60" s="155">
        <v>2520</v>
      </c>
      <c r="N60" s="155">
        <v>570</v>
      </c>
      <c r="O60" s="155">
        <v>33350</v>
      </c>
      <c r="P60" s="155">
        <v>51672</v>
      </c>
    </row>
    <row r="61" spans="1:16" ht="15" customHeight="1">
      <c r="A61" s="18" t="s">
        <v>144</v>
      </c>
      <c r="B61" s="155">
        <v>84180</v>
      </c>
      <c r="C61" s="155">
        <v>1931559</v>
      </c>
      <c r="D61" s="155">
        <v>19312</v>
      </c>
      <c r="E61" s="155">
        <v>11332</v>
      </c>
      <c r="F61" s="155">
        <v>131048</v>
      </c>
      <c r="G61" s="155">
        <v>8625</v>
      </c>
      <c r="H61" s="155">
        <v>43552</v>
      </c>
      <c r="I61" s="155">
        <v>19791</v>
      </c>
      <c r="J61" s="155">
        <v>35</v>
      </c>
      <c r="K61" s="155">
        <v>1058</v>
      </c>
      <c r="L61" s="155">
        <v>17911</v>
      </c>
      <c r="M61" s="155">
        <v>8553</v>
      </c>
      <c r="N61" s="155">
        <v>91609</v>
      </c>
      <c r="O61" s="155">
        <v>2100176</v>
      </c>
      <c r="P61" s="155">
        <v>19707</v>
      </c>
    </row>
    <row r="62" spans="1:16" s="52" customFormat="1" ht="15" customHeight="1">
      <c r="A62" s="51" t="s">
        <v>45</v>
      </c>
      <c r="B62" s="156">
        <v>1167970</v>
      </c>
      <c r="C62" s="156">
        <v>79633345</v>
      </c>
      <c r="D62" s="156">
        <v>54999</v>
      </c>
      <c r="E62" s="156">
        <v>198895</v>
      </c>
      <c r="F62" s="156">
        <v>4871250</v>
      </c>
      <c r="G62" s="156">
        <v>12029</v>
      </c>
      <c r="H62" s="156">
        <v>831249</v>
      </c>
      <c r="I62" s="156">
        <v>2111519</v>
      </c>
      <c r="J62" s="156">
        <v>84</v>
      </c>
      <c r="K62" s="156">
        <v>59185</v>
      </c>
      <c r="L62" s="156">
        <v>760700</v>
      </c>
      <c r="M62" s="156">
        <v>1830</v>
      </c>
      <c r="N62" s="156">
        <v>1333069</v>
      </c>
      <c r="O62" s="156">
        <v>87377519</v>
      </c>
      <c r="P62" s="156">
        <v>51193</v>
      </c>
    </row>
    <row r="63" spans="1:16" ht="15" customHeight="1">
      <c r="A63" s="49" t="s">
        <v>53</v>
      </c>
      <c r="B63" s="124"/>
      <c r="C63" s="124"/>
      <c r="D63" s="124"/>
      <c r="E63" s="124"/>
      <c r="F63" s="124"/>
      <c r="G63" s="124"/>
      <c r="H63" s="124"/>
      <c r="I63" s="124"/>
      <c r="J63" s="124"/>
      <c r="K63" s="124"/>
      <c r="L63" s="124"/>
      <c r="M63" s="124"/>
      <c r="N63" s="124"/>
      <c r="O63" s="124"/>
      <c r="P63" s="124"/>
    </row>
    <row r="64" spans="1:16" ht="15" customHeight="1">
      <c r="A64" s="18" t="s">
        <v>1</v>
      </c>
      <c r="B64" s="155">
        <v>393973</v>
      </c>
      <c r="C64" s="155">
        <v>19052319</v>
      </c>
      <c r="D64" s="155">
        <v>40417</v>
      </c>
      <c r="E64" s="155">
        <v>54831</v>
      </c>
      <c r="F64" s="155">
        <v>1136914</v>
      </c>
      <c r="G64" s="155">
        <v>10884</v>
      </c>
      <c r="H64" s="155">
        <v>279286</v>
      </c>
      <c r="I64" s="155">
        <v>869354</v>
      </c>
      <c r="J64" s="155">
        <v>70</v>
      </c>
      <c r="K64" s="155">
        <v>16624</v>
      </c>
      <c r="L64" s="155">
        <v>155136</v>
      </c>
      <c r="M64" s="155">
        <v>1249</v>
      </c>
      <c r="N64" s="155">
        <v>451040</v>
      </c>
      <c r="O64" s="155">
        <v>21213895</v>
      </c>
      <c r="P64" s="155">
        <v>37761</v>
      </c>
    </row>
    <row r="65" spans="1:16" ht="15" customHeight="1">
      <c r="A65" s="18" t="s">
        <v>2</v>
      </c>
      <c r="B65" s="155">
        <v>42829</v>
      </c>
      <c r="C65" s="155">
        <v>1405029</v>
      </c>
      <c r="D65" s="155">
        <v>26809</v>
      </c>
      <c r="E65" s="155">
        <v>4991</v>
      </c>
      <c r="F65" s="155">
        <v>91597</v>
      </c>
      <c r="G65" s="155">
        <v>14960</v>
      </c>
      <c r="H65" s="155">
        <v>26881</v>
      </c>
      <c r="I65" s="155">
        <v>91926</v>
      </c>
      <c r="J65" s="155">
        <v>96</v>
      </c>
      <c r="K65" s="155">
        <v>3100</v>
      </c>
      <c r="L65" s="155">
        <v>45072</v>
      </c>
      <c r="M65" s="155">
        <v>8944</v>
      </c>
      <c r="N65" s="155">
        <v>51579</v>
      </c>
      <c r="O65" s="155">
        <v>1633883</v>
      </c>
      <c r="P65" s="155">
        <v>25000</v>
      </c>
    </row>
    <row r="66" spans="1:16" ht="15" customHeight="1">
      <c r="A66" s="18" t="s">
        <v>3</v>
      </c>
      <c r="B66" s="155">
        <v>41370</v>
      </c>
      <c r="C66" s="155">
        <v>1337793</v>
      </c>
      <c r="D66" s="155">
        <v>26399</v>
      </c>
      <c r="E66" s="155">
        <v>7608</v>
      </c>
      <c r="F66" s="155">
        <v>140794</v>
      </c>
      <c r="G66" s="155">
        <v>14712</v>
      </c>
      <c r="H66" s="155">
        <v>17188</v>
      </c>
      <c r="I66" s="155">
        <v>20000</v>
      </c>
      <c r="J66" s="155">
        <v>32</v>
      </c>
      <c r="K66" s="155">
        <v>953</v>
      </c>
      <c r="L66" s="155">
        <v>9128</v>
      </c>
      <c r="M66" s="155">
        <v>164</v>
      </c>
      <c r="N66" s="155">
        <v>47186</v>
      </c>
      <c r="O66" s="155">
        <v>1504890</v>
      </c>
      <c r="P66" s="155">
        <v>25525</v>
      </c>
    </row>
    <row r="67" spans="1:16" ht="15" customHeight="1">
      <c r="A67" s="18" t="s">
        <v>165</v>
      </c>
      <c r="B67" s="155">
        <v>406</v>
      </c>
      <c r="C67" s="155">
        <v>21761</v>
      </c>
      <c r="D67" s="155">
        <v>46770</v>
      </c>
      <c r="E67" s="155">
        <v>53</v>
      </c>
      <c r="F67" s="155">
        <v>1027</v>
      </c>
      <c r="G67" s="155">
        <v>12005</v>
      </c>
      <c r="H67" s="155">
        <v>249</v>
      </c>
      <c r="I67" s="155">
        <v>1018</v>
      </c>
      <c r="J67" s="155">
        <v>39</v>
      </c>
      <c r="K67" s="155">
        <v>30</v>
      </c>
      <c r="L67" s="155">
        <v>348</v>
      </c>
      <c r="M67" s="155">
        <v>2233</v>
      </c>
      <c r="N67" s="155">
        <v>456</v>
      </c>
      <c r="O67" s="155">
        <v>24215</v>
      </c>
      <c r="P67" s="155">
        <v>46163</v>
      </c>
    </row>
    <row r="68" spans="1:16" ht="15" customHeight="1">
      <c r="A68" s="18" t="s">
        <v>144</v>
      </c>
      <c r="B68" s="155">
        <v>15812</v>
      </c>
      <c r="C68" s="155">
        <v>509618</v>
      </c>
      <c r="D68" s="155">
        <v>29565</v>
      </c>
      <c r="E68" s="155">
        <v>3718</v>
      </c>
      <c r="F68" s="155">
        <v>56111</v>
      </c>
      <c r="G68" s="155">
        <v>12500</v>
      </c>
      <c r="H68" s="155">
        <v>8255</v>
      </c>
      <c r="I68" s="155">
        <v>2954</v>
      </c>
      <c r="J68" s="155">
        <v>34</v>
      </c>
      <c r="K68" s="155">
        <v>127</v>
      </c>
      <c r="L68" s="155">
        <v>2261</v>
      </c>
      <c r="M68" s="155">
        <v>6690</v>
      </c>
      <c r="N68" s="155">
        <v>17641</v>
      </c>
      <c r="O68" s="155">
        <v>570893</v>
      </c>
      <c r="P68" s="155">
        <v>29587</v>
      </c>
    </row>
    <row r="69" spans="1:16" s="52" customFormat="1" ht="15" customHeight="1">
      <c r="A69" s="51" t="s">
        <v>45</v>
      </c>
      <c r="B69" s="156">
        <v>494394</v>
      </c>
      <c r="C69" s="156">
        <v>22326988</v>
      </c>
      <c r="D69" s="156">
        <v>37600</v>
      </c>
      <c r="E69" s="156">
        <v>71194</v>
      </c>
      <c r="F69" s="156">
        <v>1425225</v>
      </c>
      <c r="G69" s="156">
        <v>11752</v>
      </c>
      <c r="H69" s="156">
        <v>331858</v>
      </c>
      <c r="I69" s="156">
        <v>986614</v>
      </c>
      <c r="J69" s="156">
        <v>67</v>
      </c>
      <c r="K69" s="156">
        <v>20837</v>
      </c>
      <c r="L69" s="156">
        <v>212695</v>
      </c>
      <c r="M69" s="156">
        <v>1846</v>
      </c>
      <c r="N69" s="156">
        <v>567908</v>
      </c>
      <c r="O69" s="156">
        <v>24949803</v>
      </c>
      <c r="P69" s="156">
        <v>35186</v>
      </c>
    </row>
    <row r="70" spans="1:16" s="52" customFormat="1" ht="15" customHeight="1">
      <c r="A70" s="53" t="s">
        <v>4</v>
      </c>
      <c r="B70" s="124"/>
      <c r="C70" s="124"/>
      <c r="D70" s="124"/>
      <c r="E70" s="124"/>
      <c r="F70" s="124"/>
      <c r="G70" s="124"/>
      <c r="H70" s="124"/>
      <c r="I70" s="124"/>
      <c r="J70" s="124"/>
      <c r="K70" s="124"/>
      <c r="L70" s="124"/>
      <c r="M70" s="124"/>
      <c r="N70" s="124"/>
      <c r="O70" s="124"/>
      <c r="P70" s="124"/>
    </row>
    <row r="71" spans="1:16" ht="15" customHeight="1">
      <c r="A71" s="18" t="s">
        <v>1</v>
      </c>
      <c r="B71" s="155">
        <v>1036487</v>
      </c>
      <c r="C71" s="155">
        <v>74544028</v>
      </c>
      <c r="D71" s="155">
        <v>59304</v>
      </c>
      <c r="E71" s="155">
        <v>151737</v>
      </c>
      <c r="F71" s="155">
        <v>3935855</v>
      </c>
      <c r="G71" s="155">
        <v>10256</v>
      </c>
      <c r="H71" s="155">
        <v>770176</v>
      </c>
      <c r="I71" s="155">
        <v>1889323</v>
      </c>
      <c r="J71" s="155">
        <v>87</v>
      </c>
      <c r="K71" s="155">
        <v>49972</v>
      </c>
      <c r="L71" s="155">
        <v>533461</v>
      </c>
      <c r="M71" s="155">
        <v>1096</v>
      </c>
      <c r="N71" s="155">
        <v>1160089</v>
      </c>
      <c r="O71" s="155">
        <v>80906277</v>
      </c>
      <c r="P71" s="155">
        <v>55904</v>
      </c>
    </row>
    <row r="72" spans="1:16" ht="15" customHeight="1">
      <c r="A72" s="18" t="s">
        <v>2</v>
      </c>
      <c r="B72" s="155">
        <v>445781</v>
      </c>
      <c r="C72" s="155">
        <v>22028690</v>
      </c>
      <c r="D72" s="155">
        <v>40747</v>
      </c>
      <c r="E72" s="155">
        <v>80263</v>
      </c>
      <c r="F72" s="155">
        <v>1718995</v>
      </c>
      <c r="G72" s="155">
        <v>14039</v>
      </c>
      <c r="H72" s="155">
        <v>305182</v>
      </c>
      <c r="I72" s="155">
        <v>1149065</v>
      </c>
      <c r="J72" s="155">
        <v>87</v>
      </c>
      <c r="K72" s="155">
        <v>26697</v>
      </c>
      <c r="L72" s="155">
        <v>393956</v>
      </c>
      <c r="M72" s="155">
        <v>4775</v>
      </c>
      <c r="N72" s="155">
        <v>534150</v>
      </c>
      <c r="O72" s="155">
        <v>25293182</v>
      </c>
      <c r="P72" s="155">
        <v>37413</v>
      </c>
    </row>
    <row r="73" spans="1:16" ht="15" customHeight="1">
      <c r="A73" s="18" t="s">
        <v>3</v>
      </c>
      <c r="B73" s="155">
        <v>79213</v>
      </c>
      <c r="C73" s="155">
        <v>2886402</v>
      </c>
      <c r="D73" s="155">
        <v>32792</v>
      </c>
      <c r="E73" s="155">
        <v>22904</v>
      </c>
      <c r="F73" s="155">
        <v>451958</v>
      </c>
      <c r="G73" s="155">
        <v>16852</v>
      </c>
      <c r="H73" s="155">
        <v>35337</v>
      </c>
      <c r="I73" s="155">
        <v>39412</v>
      </c>
      <c r="J73" s="155">
        <v>40</v>
      </c>
      <c r="K73" s="155">
        <v>2095</v>
      </c>
      <c r="L73" s="155">
        <v>24147</v>
      </c>
      <c r="M73" s="155">
        <v>931</v>
      </c>
      <c r="N73" s="155">
        <v>96451</v>
      </c>
      <c r="O73" s="155">
        <v>3399154</v>
      </c>
      <c r="P73" s="155">
        <v>30365</v>
      </c>
    </row>
    <row r="74" spans="1:16" ht="15" customHeight="1">
      <c r="A74" s="18" t="s">
        <v>165</v>
      </c>
      <c r="B74" s="155">
        <v>885</v>
      </c>
      <c r="C74" s="155">
        <v>51880</v>
      </c>
      <c r="D74" s="155">
        <v>51593</v>
      </c>
      <c r="E74" s="155">
        <v>145</v>
      </c>
      <c r="F74" s="155">
        <v>2773</v>
      </c>
      <c r="G74" s="155">
        <v>13887</v>
      </c>
      <c r="H74" s="155">
        <v>604</v>
      </c>
      <c r="I74" s="155">
        <v>1997</v>
      </c>
      <c r="J74" s="155">
        <v>93</v>
      </c>
      <c r="K74" s="155">
        <v>75</v>
      </c>
      <c r="L74" s="155">
        <v>1058</v>
      </c>
      <c r="M74" s="155">
        <v>2445</v>
      </c>
      <c r="N74" s="155">
        <v>1031</v>
      </c>
      <c r="O74" s="155">
        <v>57886</v>
      </c>
      <c r="P74" s="155">
        <v>49383</v>
      </c>
    </row>
    <row r="75" spans="1:16" ht="15" customHeight="1">
      <c r="A75" s="18" t="s">
        <v>144</v>
      </c>
      <c r="B75" s="155">
        <v>99988</v>
      </c>
      <c r="C75" s="155">
        <v>2441141</v>
      </c>
      <c r="D75" s="155">
        <v>20597</v>
      </c>
      <c r="E75" s="155">
        <v>15052</v>
      </c>
      <c r="F75" s="155">
        <v>187260</v>
      </c>
      <c r="G75" s="155">
        <v>9529</v>
      </c>
      <c r="H75" s="155">
        <v>51803</v>
      </c>
      <c r="I75" s="155">
        <v>22899</v>
      </c>
      <c r="J75" s="155">
        <v>35</v>
      </c>
      <c r="K75" s="155">
        <v>1180</v>
      </c>
      <c r="L75" s="155">
        <v>20016</v>
      </c>
      <c r="M75" s="155">
        <v>8492</v>
      </c>
      <c r="N75" s="155">
        <v>109249</v>
      </c>
      <c r="O75" s="155">
        <v>2671583</v>
      </c>
      <c r="P75" s="155">
        <v>20800</v>
      </c>
    </row>
    <row r="76" spans="1:16" s="54" customFormat="1" ht="15" customHeight="1">
      <c r="A76" s="20" t="s">
        <v>45</v>
      </c>
      <c r="B76" s="157">
        <v>1662360</v>
      </c>
      <c r="C76" s="157">
        <v>101958763</v>
      </c>
      <c r="D76" s="157">
        <v>49438</v>
      </c>
      <c r="E76" s="157">
        <v>270097</v>
      </c>
      <c r="F76" s="157">
        <v>6297046</v>
      </c>
      <c r="G76" s="157">
        <v>11970</v>
      </c>
      <c r="H76" s="157">
        <v>1163103</v>
      </c>
      <c r="I76" s="157">
        <v>3097376</v>
      </c>
      <c r="J76" s="157">
        <v>79</v>
      </c>
      <c r="K76" s="157">
        <v>80018</v>
      </c>
      <c r="L76" s="157">
        <v>972636</v>
      </c>
      <c r="M76" s="157">
        <v>1835</v>
      </c>
      <c r="N76" s="157">
        <v>1900979</v>
      </c>
      <c r="O76" s="157">
        <v>112326486</v>
      </c>
      <c r="P76" s="157">
        <v>45772</v>
      </c>
    </row>
    <row r="78" ht="15" customHeight="1">
      <c r="A78" s="122" t="s">
        <v>143</v>
      </c>
    </row>
    <row r="79" ht="15" customHeight="1">
      <c r="A79" s="122" t="s">
        <v>182</v>
      </c>
    </row>
    <row r="80" ht="15" customHeight="1">
      <c r="A80" s="122" t="s">
        <v>178</v>
      </c>
    </row>
    <row r="81" ht="15" customHeight="1">
      <c r="A81" s="122" t="s">
        <v>179</v>
      </c>
    </row>
    <row r="82" ht="15" customHeight="1">
      <c r="A82" s="122" t="s">
        <v>216</v>
      </c>
    </row>
    <row r="83" ht="15" customHeight="1">
      <c r="A83" s="114" t="s">
        <v>125</v>
      </c>
    </row>
    <row r="84" ht="15" customHeight="1">
      <c r="A84" s="114"/>
    </row>
    <row r="85" ht="15" customHeight="1">
      <c r="A85" s="123" t="s">
        <v>204</v>
      </c>
    </row>
  </sheetData>
  <sheetProtection sheet="1"/>
  <mergeCells count="8">
    <mergeCell ref="A1:P1"/>
    <mergeCell ref="A2:P2"/>
    <mergeCell ref="A3:P3"/>
    <mergeCell ref="N8:P8"/>
    <mergeCell ref="B8:D8"/>
    <mergeCell ref="E8:G8"/>
    <mergeCell ref="H8:J8"/>
    <mergeCell ref="K8:M8"/>
  </mergeCells>
  <hyperlinks>
    <hyperlink ref="A85"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7" max="15" man="1"/>
  </rowBreaks>
  <drawing r:id="rId4"/>
  <legacyDrawing r:id="rId3"/>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P105"/>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7" t="str">
        <f>"Table 2  "&amp;Contents!C10</f>
        <v>Table 2  Migrants, Sources of total income, By selected Country of birth</v>
      </c>
      <c r="B7" s="187"/>
      <c r="C7" s="187"/>
      <c r="D7" s="187"/>
      <c r="E7" s="187"/>
      <c r="F7" s="187"/>
      <c r="G7" s="187"/>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20" t="s">
        <v>8</v>
      </c>
    </row>
    <row r="12" spans="1:16" ht="15" customHeight="1">
      <c r="A12" s="173" t="s">
        <v>288</v>
      </c>
      <c r="B12" s="142">
        <v>276763</v>
      </c>
      <c r="C12" s="142">
        <v>16893395</v>
      </c>
      <c r="D12" s="151">
        <v>52258</v>
      </c>
      <c r="E12" s="142">
        <v>51630</v>
      </c>
      <c r="F12" s="142">
        <v>999318</v>
      </c>
      <c r="G12" s="151">
        <v>9896</v>
      </c>
      <c r="H12" s="142">
        <v>186432</v>
      </c>
      <c r="I12" s="142">
        <v>205274</v>
      </c>
      <c r="J12" s="151">
        <v>50</v>
      </c>
      <c r="K12" s="142">
        <v>7425</v>
      </c>
      <c r="L12" s="142">
        <v>70367</v>
      </c>
      <c r="M12" s="151">
        <v>1420</v>
      </c>
      <c r="N12" s="142">
        <v>306719</v>
      </c>
      <c r="O12" s="142">
        <v>18173236</v>
      </c>
      <c r="P12" s="151">
        <v>49154</v>
      </c>
    </row>
    <row r="13" spans="1:16" ht="15" customHeight="1">
      <c r="A13" s="173" t="s">
        <v>280</v>
      </c>
      <c r="B13" s="142">
        <v>220025</v>
      </c>
      <c r="C13" s="142">
        <v>18727895</v>
      </c>
      <c r="D13" s="151">
        <v>67476</v>
      </c>
      <c r="E13" s="142">
        <v>30116</v>
      </c>
      <c r="F13" s="142">
        <v>1080439</v>
      </c>
      <c r="G13" s="151">
        <v>15661</v>
      </c>
      <c r="H13" s="142">
        <v>156238</v>
      </c>
      <c r="I13" s="142">
        <v>780781</v>
      </c>
      <c r="J13" s="151">
        <v>85</v>
      </c>
      <c r="K13" s="142">
        <v>21723</v>
      </c>
      <c r="L13" s="142">
        <v>324637</v>
      </c>
      <c r="M13" s="151">
        <v>3746</v>
      </c>
      <c r="N13" s="142">
        <v>247346</v>
      </c>
      <c r="O13" s="142">
        <v>20914117</v>
      </c>
      <c r="P13" s="151">
        <v>65051</v>
      </c>
    </row>
    <row r="14" spans="1:16" ht="15" customHeight="1">
      <c r="A14" s="174" t="s">
        <v>293</v>
      </c>
      <c r="B14" s="142">
        <v>181175</v>
      </c>
      <c r="C14" s="142">
        <v>8106711</v>
      </c>
      <c r="D14" s="151">
        <v>36890</v>
      </c>
      <c r="E14" s="142">
        <v>31332</v>
      </c>
      <c r="F14" s="142">
        <v>566574</v>
      </c>
      <c r="G14" s="151">
        <v>14446</v>
      </c>
      <c r="H14" s="142">
        <v>169111</v>
      </c>
      <c r="I14" s="142">
        <v>252377</v>
      </c>
      <c r="J14" s="151">
        <v>138</v>
      </c>
      <c r="K14" s="142">
        <v>7164</v>
      </c>
      <c r="L14" s="142">
        <v>64295</v>
      </c>
      <c r="M14" s="151">
        <v>4000</v>
      </c>
      <c r="N14" s="142">
        <v>231249</v>
      </c>
      <c r="O14" s="142">
        <v>8992580</v>
      </c>
      <c r="P14" s="151">
        <v>29785</v>
      </c>
    </row>
    <row r="15" spans="1:16" ht="15" customHeight="1">
      <c r="A15" s="173" t="s">
        <v>281</v>
      </c>
      <c r="B15" s="142">
        <v>99238</v>
      </c>
      <c r="C15" s="142">
        <v>5561924</v>
      </c>
      <c r="D15" s="151">
        <v>50705</v>
      </c>
      <c r="E15" s="142">
        <v>5530</v>
      </c>
      <c r="F15" s="142">
        <v>89972</v>
      </c>
      <c r="G15" s="151">
        <v>5435</v>
      </c>
      <c r="H15" s="142">
        <v>52470</v>
      </c>
      <c r="I15" s="142">
        <v>22325</v>
      </c>
      <c r="J15" s="151">
        <v>36</v>
      </c>
      <c r="K15" s="142">
        <v>1698</v>
      </c>
      <c r="L15" s="142">
        <v>11287</v>
      </c>
      <c r="M15" s="151">
        <v>1038</v>
      </c>
      <c r="N15" s="142">
        <v>102774</v>
      </c>
      <c r="O15" s="142">
        <v>5685302</v>
      </c>
      <c r="P15" s="151">
        <v>49966</v>
      </c>
    </row>
    <row r="16" spans="1:16" ht="15" customHeight="1">
      <c r="A16" s="173" t="s">
        <v>282</v>
      </c>
      <c r="B16" s="142">
        <v>67956</v>
      </c>
      <c r="C16" s="142">
        <v>5656900</v>
      </c>
      <c r="D16" s="151">
        <v>63514</v>
      </c>
      <c r="E16" s="142">
        <v>8442</v>
      </c>
      <c r="F16" s="142">
        <v>326349</v>
      </c>
      <c r="G16" s="151">
        <v>10169</v>
      </c>
      <c r="H16" s="142">
        <v>49295</v>
      </c>
      <c r="I16" s="142">
        <v>343001</v>
      </c>
      <c r="J16" s="151">
        <v>76</v>
      </c>
      <c r="K16" s="142">
        <v>6082</v>
      </c>
      <c r="L16" s="142">
        <v>89154</v>
      </c>
      <c r="M16" s="151">
        <v>1589</v>
      </c>
      <c r="N16" s="142">
        <v>76319</v>
      </c>
      <c r="O16" s="142">
        <v>6419116</v>
      </c>
      <c r="P16" s="151">
        <v>61630</v>
      </c>
    </row>
    <row r="17" spans="1:16" ht="15" customHeight="1">
      <c r="A17" s="173" t="s">
        <v>283</v>
      </c>
      <c r="B17" s="142">
        <v>43874</v>
      </c>
      <c r="C17" s="142">
        <v>1617947</v>
      </c>
      <c r="D17" s="151">
        <v>31126</v>
      </c>
      <c r="E17" s="142">
        <v>5801</v>
      </c>
      <c r="F17" s="142">
        <v>126614</v>
      </c>
      <c r="G17" s="151">
        <v>16930</v>
      </c>
      <c r="H17" s="142">
        <v>26330</v>
      </c>
      <c r="I17" s="142">
        <v>47471</v>
      </c>
      <c r="J17" s="151">
        <v>93</v>
      </c>
      <c r="K17" s="142">
        <v>718</v>
      </c>
      <c r="L17" s="142">
        <v>4934</v>
      </c>
      <c r="M17" s="151">
        <v>1203</v>
      </c>
      <c r="N17" s="142">
        <v>50248</v>
      </c>
      <c r="O17" s="142">
        <v>1797563</v>
      </c>
      <c r="P17" s="151">
        <v>29386</v>
      </c>
    </row>
    <row r="18" spans="1:16" ht="15" customHeight="1">
      <c r="A18" s="173" t="s">
        <v>284</v>
      </c>
      <c r="B18" s="142">
        <v>43003</v>
      </c>
      <c r="C18" s="142">
        <v>2888929</v>
      </c>
      <c r="D18" s="151">
        <v>56502</v>
      </c>
      <c r="E18" s="142">
        <v>5452</v>
      </c>
      <c r="F18" s="142">
        <v>219032</v>
      </c>
      <c r="G18" s="151">
        <v>9302</v>
      </c>
      <c r="H18" s="142">
        <v>38560</v>
      </c>
      <c r="I18" s="142">
        <v>83862</v>
      </c>
      <c r="J18" s="151">
        <v>187</v>
      </c>
      <c r="K18" s="142">
        <v>2782</v>
      </c>
      <c r="L18" s="142">
        <v>20955</v>
      </c>
      <c r="M18" s="151">
        <v>617</v>
      </c>
      <c r="N18" s="142">
        <v>50074</v>
      </c>
      <c r="O18" s="142">
        <v>3212763</v>
      </c>
      <c r="P18" s="151">
        <v>51071</v>
      </c>
    </row>
    <row r="19" spans="1:16" ht="15" customHeight="1">
      <c r="A19" s="173" t="s">
        <v>285</v>
      </c>
      <c r="B19" s="142">
        <v>44478</v>
      </c>
      <c r="C19" s="142">
        <v>2031575</v>
      </c>
      <c r="D19" s="151">
        <v>43851</v>
      </c>
      <c r="E19" s="142">
        <v>3567</v>
      </c>
      <c r="F19" s="142">
        <v>45477</v>
      </c>
      <c r="G19" s="151">
        <v>5427</v>
      </c>
      <c r="H19" s="142">
        <v>27026</v>
      </c>
      <c r="I19" s="142">
        <v>-2067</v>
      </c>
      <c r="J19" s="151">
        <v>37</v>
      </c>
      <c r="K19" s="142">
        <v>347</v>
      </c>
      <c r="L19" s="142">
        <v>2153</v>
      </c>
      <c r="M19" s="151">
        <v>641</v>
      </c>
      <c r="N19" s="142">
        <v>45762</v>
      </c>
      <c r="O19" s="142">
        <v>2077005</v>
      </c>
      <c r="P19" s="151">
        <v>43506</v>
      </c>
    </row>
    <row r="20" spans="1:16" ht="15" customHeight="1">
      <c r="A20" s="173" t="s">
        <v>286</v>
      </c>
      <c r="B20" s="142">
        <v>41488</v>
      </c>
      <c r="C20" s="142">
        <v>2505393</v>
      </c>
      <c r="D20" s="151">
        <v>52370</v>
      </c>
      <c r="E20" s="142">
        <v>7756</v>
      </c>
      <c r="F20" s="142">
        <v>163624</v>
      </c>
      <c r="G20" s="151">
        <v>6176</v>
      </c>
      <c r="H20" s="142">
        <v>28970</v>
      </c>
      <c r="I20" s="142">
        <v>9302</v>
      </c>
      <c r="J20" s="151">
        <v>28</v>
      </c>
      <c r="K20" s="142">
        <v>1089</v>
      </c>
      <c r="L20" s="142">
        <v>9937</v>
      </c>
      <c r="M20" s="151">
        <v>1523</v>
      </c>
      <c r="N20" s="142">
        <v>45611</v>
      </c>
      <c r="O20" s="142">
        <v>2688193</v>
      </c>
      <c r="P20" s="151">
        <v>49756</v>
      </c>
    </row>
    <row r="21" spans="1:16" ht="15" customHeight="1">
      <c r="A21" s="173" t="s">
        <v>287</v>
      </c>
      <c r="B21" s="142">
        <v>34009</v>
      </c>
      <c r="C21" s="142">
        <v>1461329</v>
      </c>
      <c r="D21" s="151">
        <v>35000</v>
      </c>
      <c r="E21" s="142">
        <v>6451</v>
      </c>
      <c r="F21" s="142">
        <v>127272</v>
      </c>
      <c r="G21" s="151">
        <v>16700</v>
      </c>
      <c r="H21" s="142">
        <v>24828</v>
      </c>
      <c r="I21" s="142">
        <v>52405</v>
      </c>
      <c r="J21" s="151">
        <v>106</v>
      </c>
      <c r="K21" s="142">
        <v>736</v>
      </c>
      <c r="L21" s="142">
        <v>4454</v>
      </c>
      <c r="M21" s="151">
        <v>429</v>
      </c>
      <c r="N21" s="142">
        <v>41527</v>
      </c>
      <c r="O21" s="142">
        <v>1646037</v>
      </c>
      <c r="P21" s="151">
        <v>30127</v>
      </c>
    </row>
    <row r="22" spans="1:16" s="10" customFormat="1" ht="15" customHeight="1">
      <c r="A22" s="173" t="s">
        <v>7</v>
      </c>
      <c r="B22" s="142">
        <v>609077</v>
      </c>
      <c r="C22" s="142">
        <v>36440081</v>
      </c>
      <c r="D22" s="151">
        <v>47969</v>
      </c>
      <c r="E22" s="142">
        <v>113812</v>
      </c>
      <c r="F22" s="142">
        <v>2547858</v>
      </c>
      <c r="G22" s="151">
        <v>12300</v>
      </c>
      <c r="H22" s="142">
        <v>403121</v>
      </c>
      <c r="I22" s="142">
        <v>1297475</v>
      </c>
      <c r="J22" s="151">
        <v>94</v>
      </c>
      <c r="K22" s="142">
        <v>30215</v>
      </c>
      <c r="L22" s="142">
        <v>370410</v>
      </c>
      <c r="M22" s="151">
        <v>1342</v>
      </c>
      <c r="N22" s="142">
        <v>701921</v>
      </c>
      <c r="O22" s="142">
        <v>40657908</v>
      </c>
      <c r="P22" s="151">
        <v>44570</v>
      </c>
    </row>
    <row r="23" spans="1:16" s="10" customFormat="1" ht="15" customHeight="1">
      <c r="A23" s="154" t="s">
        <v>164</v>
      </c>
      <c r="B23" s="143">
        <v>1662360</v>
      </c>
      <c r="C23" s="143">
        <v>101958763</v>
      </c>
      <c r="D23" s="153">
        <v>49438</v>
      </c>
      <c r="E23" s="143">
        <v>270097</v>
      </c>
      <c r="F23" s="143">
        <v>6297046</v>
      </c>
      <c r="G23" s="153">
        <v>11970</v>
      </c>
      <c r="H23" s="143">
        <v>1163103</v>
      </c>
      <c r="I23" s="143">
        <v>3097376</v>
      </c>
      <c r="J23" s="153">
        <v>79</v>
      </c>
      <c r="K23" s="143">
        <v>80018</v>
      </c>
      <c r="L23" s="143">
        <v>972636</v>
      </c>
      <c r="M23" s="153">
        <v>1835</v>
      </c>
      <c r="N23" s="143">
        <v>1900979</v>
      </c>
      <c r="O23" s="143">
        <v>112326486</v>
      </c>
      <c r="P23" s="153">
        <v>45772</v>
      </c>
    </row>
    <row r="24" ht="15" customHeight="1">
      <c r="A24" s="145"/>
    </row>
    <row r="25" spans="1:16" ht="15" customHeight="1">
      <c r="A25" s="146" t="s">
        <v>143</v>
      </c>
      <c r="B25" s="122"/>
      <c r="C25" s="5"/>
      <c r="D25" s="5"/>
      <c r="E25" s="5"/>
      <c r="F25" s="5"/>
      <c r="G25" s="5"/>
      <c r="H25" s="5"/>
      <c r="I25" s="5"/>
      <c r="J25" s="5"/>
      <c r="K25" s="5"/>
      <c r="L25" s="5"/>
      <c r="M25" s="5"/>
      <c r="N25" s="5"/>
      <c r="O25" s="5"/>
      <c r="P25" s="5"/>
    </row>
    <row r="26" spans="1:16" ht="15" customHeight="1">
      <c r="A26" s="146" t="s">
        <v>182</v>
      </c>
      <c r="B26" s="122"/>
      <c r="C26" s="5"/>
      <c r="D26" s="5"/>
      <c r="E26" s="5"/>
      <c r="F26" s="5"/>
      <c r="G26" s="5"/>
      <c r="H26" s="5"/>
      <c r="I26" s="5"/>
      <c r="J26" s="5"/>
      <c r="K26" s="5"/>
      <c r="L26" s="5"/>
      <c r="M26" s="5"/>
      <c r="N26" s="5"/>
      <c r="O26" s="5"/>
      <c r="P26" s="5"/>
    </row>
    <row r="27" spans="1:16" ht="15" customHeight="1">
      <c r="A27" s="146" t="s">
        <v>178</v>
      </c>
      <c r="B27" s="122"/>
      <c r="C27" s="5"/>
      <c r="D27" s="5"/>
      <c r="E27" s="5"/>
      <c r="F27" s="5"/>
      <c r="G27" s="5"/>
      <c r="H27" s="5"/>
      <c r="I27" s="5"/>
      <c r="J27" s="5"/>
      <c r="K27" s="5"/>
      <c r="L27" s="5"/>
      <c r="M27" s="5"/>
      <c r="N27" s="5"/>
      <c r="O27" s="5"/>
      <c r="P27" s="5"/>
    </row>
    <row r="28" spans="1:16" ht="15" customHeight="1">
      <c r="A28" s="147" t="s">
        <v>180</v>
      </c>
      <c r="B28" s="109"/>
      <c r="C28" s="108"/>
      <c r="D28" s="108"/>
      <c r="E28" s="108"/>
      <c r="F28" s="108"/>
      <c r="G28" s="108"/>
      <c r="H28" s="108"/>
      <c r="I28" s="108"/>
      <c r="J28" s="108"/>
      <c r="K28" s="108"/>
      <c r="L28" s="108"/>
      <c r="M28" s="108"/>
      <c r="N28" s="108"/>
      <c r="O28" s="108"/>
      <c r="P28" s="108"/>
    </row>
    <row r="29" spans="1:16" ht="15" customHeight="1">
      <c r="A29" s="146" t="s">
        <v>181</v>
      </c>
      <c r="B29" s="122"/>
      <c r="C29" s="5"/>
      <c r="D29" s="5"/>
      <c r="E29" s="5"/>
      <c r="F29" s="5"/>
      <c r="G29" s="5"/>
      <c r="H29" s="5"/>
      <c r="I29" s="5"/>
      <c r="J29" s="5"/>
      <c r="K29" s="5"/>
      <c r="L29" s="5"/>
      <c r="M29" s="5"/>
      <c r="N29" s="5"/>
      <c r="O29" s="5"/>
      <c r="P29" s="5"/>
    </row>
    <row r="30" spans="1:16" ht="15" customHeight="1">
      <c r="A30" s="122" t="s">
        <v>216</v>
      </c>
      <c r="B30" s="122"/>
      <c r="C30" s="5"/>
      <c r="D30" s="5"/>
      <c r="E30" s="5"/>
      <c r="F30" s="5"/>
      <c r="G30" s="5"/>
      <c r="H30" s="5"/>
      <c r="I30" s="5"/>
      <c r="J30" s="5"/>
      <c r="K30" s="5"/>
      <c r="L30" s="5"/>
      <c r="M30" s="5"/>
      <c r="N30" s="5"/>
      <c r="O30" s="5"/>
      <c r="P30" s="5"/>
    </row>
    <row r="31" spans="1:16" ht="15" customHeight="1">
      <c r="A31" s="112" t="s">
        <v>125</v>
      </c>
      <c r="B31" s="145"/>
      <c r="C31" s="12"/>
      <c r="D31" s="12"/>
      <c r="E31" s="12"/>
      <c r="F31" s="12"/>
      <c r="G31" s="12"/>
      <c r="H31" s="12"/>
      <c r="I31" s="12"/>
      <c r="J31" s="12"/>
      <c r="K31" s="12"/>
      <c r="L31" s="12"/>
      <c r="M31" s="12"/>
      <c r="N31" s="12"/>
      <c r="O31" s="12"/>
      <c r="P31" s="12"/>
    </row>
    <row r="32" spans="1:2" ht="15" customHeight="1">
      <c r="A32" s="145"/>
      <c r="B32" s="145"/>
    </row>
    <row r="33" spans="1:2" ht="15" customHeight="1">
      <c r="A33" s="185" t="s">
        <v>204</v>
      </c>
      <c r="B33" s="185"/>
    </row>
    <row r="34" spans="1:2" ht="15" customHeight="1">
      <c r="A34" s="58"/>
      <c r="B34" s="58"/>
    </row>
    <row r="35" spans="1:2" ht="15" customHeight="1">
      <c r="A35" s="58"/>
      <c r="B35" s="58"/>
    </row>
    <row r="36" spans="1:2" ht="15" customHeight="1">
      <c r="A36" s="58"/>
      <c r="B36" s="58"/>
    </row>
    <row r="37" spans="1:2" ht="15" customHeight="1">
      <c r="A37" s="58"/>
      <c r="B37" s="58"/>
    </row>
    <row r="38" spans="1:2" ht="15" customHeight="1">
      <c r="A38" s="58"/>
      <c r="B38" s="58"/>
    </row>
    <row r="39" spans="1:2" ht="15" customHeight="1">
      <c r="A39" s="58"/>
      <c r="B39" s="58"/>
    </row>
    <row r="40" spans="1:2" ht="15" customHeight="1">
      <c r="A40" s="58"/>
      <c r="B40" s="58"/>
    </row>
    <row r="41" spans="1:2" ht="15" customHeight="1">
      <c r="A41" s="58"/>
      <c r="B41" s="58"/>
    </row>
    <row r="42" spans="1:2" ht="15" customHeight="1">
      <c r="A42" s="58"/>
      <c r="B42" s="58"/>
    </row>
    <row r="43" spans="1:2" ht="15" customHeight="1">
      <c r="A43" s="58"/>
      <c r="B43" s="58"/>
    </row>
    <row r="44" spans="1:2" ht="15" customHeight="1">
      <c r="A44" s="58"/>
      <c r="B44" s="58"/>
    </row>
    <row r="45" spans="1:2" ht="15" customHeight="1">
      <c r="A45" s="58"/>
      <c r="B45" s="58"/>
    </row>
    <row r="46" spans="1:2" ht="15" customHeight="1">
      <c r="A46" s="58"/>
      <c r="B46" s="58"/>
    </row>
    <row r="47" spans="1:2" ht="15" customHeight="1">
      <c r="A47" s="58"/>
      <c r="B47" s="58"/>
    </row>
    <row r="48" spans="1:2" ht="15" customHeight="1">
      <c r="A48" s="58"/>
      <c r="B48" s="58"/>
    </row>
    <row r="50" ht="15" customHeight="1">
      <c r="A50" s="58"/>
    </row>
    <row r="51" ht="15" customHeight="1">
      <c r="A51" s="58"/>
    </row>
    <row r="52" ht="15" customHeight="1">
      <c r="A52" s="58"/>
    </row>
    <row r="53" ht="15" customHeight="1">
      <c r="A53" s="58"/>
    </row>
    <row r="54" ht="15" customHeight="1">
      <c r="A54" s="58"/>
    </row>
    <row r="55" ht="15" customHeight="1">
      <c r="A55" s="58"/>
    </row>
    <row r="56" ht="15" customHeight="1">
      <c r="A56" s="58"/>
    </row>
    <row r="57" ht="15" customHeight="1">
      <c r="A57" s="58"/>
    </row>
    <row r="58" ht="15" customHeight="1">
      <c r="A58" s="58"/>
    </row>
    <row r="59" ht="15" customHeight="1">
      <c r="A59" s="58"/>
    </row>
    <row r="60" ht="15" customHeight="1">
      <c r="A60" s="58"/>
    </row>
    <row r="61" ht="15" customHeight="1">
      <c r="A61" s="58"/>
    </row>
    <row r="62" ht="15" customHeight="1">
      <c r="A62" s="58"/>
    </row>
    <row r="63" ht="15" customHeight="1">
      <c r="A63" s="58"/>
    </row>
    <row r="64" ht="15" customHeight="1">
      <c r="A64" s="58"/>
    </row>
    <row r="65" ht="15" customHeight="1">
      <c r="A65" s="58"/>
    </row>
    <row r="66" ht="15" customHeight="1">
      <c r="A66" s="58"/>
    </row>
    <row r="67" ht="15" customHeight="1">
      <c r="A67" s="58"/>
    </row>
    <row r="69" ht="15" customHeight="1">
      <c r="A69" s="58"/>
    </row>
    <row r="70" ht="15" customHeight="1">
      <c r="A70" s="58"/>
    </row>
    <row r="71" ht="15" customHeight="1">
      <c r="A71" s="58"/>
    </row>
    <row r="72" ht="15" customHeight="1">
      <c r="A72" s="58"/>
    </row>
    <row r="73" ht="15" customHeight="1">
      <c r="A73" s="58"/>
    </row>
    <row r="74" ht="15" customHeight="1">
      <c r="A74" s="58"/>
    </row>
    <row r="75" ht="15" customHeight="1">
      <c r="A75" s="58"/>
    </row>
    <row r="76" ht="15" customHeight="1">
      <c r="A76" s="58"/>
    </row>
    <row r="77" ht="15" customHeight="1">
      <c r="A77" s="58"/>
    </row>
    <row r="78" ht="15" customHeight="1">
      <c r="A78" s="58"/>
    </row>
    <row r="79" ht="15" customHeight="1">
      <c r="A79" s="58"/>
    </row>
    <row r="80" ht="15" customHeight="1">
      <c r="A80" s="58"/>
    </row>
    <row r="81" ht="15" customHeight="1">
      <c r="A81" s="58"/>
    </row>
    <row r="82" ht="15" customHeight="1">
      <c r="A82" s="58"/>
    </row>
    <row r="83" ht="15" customHeight="1">
      <c r="A83" s="58"/>
    </row>
    <row r="84" ht="15" customHeight="1">
      <c r="A84" s="58"/>
    </row>
    <row r="85" ht="15" customHeight="1">
      <c r="A85" s="58"/>
    </row>
    <row r="86" ht="15" customHeight="1">
      <c r="A86" s="58"/>
    </row>
    <row r="88" ht="15" customHeight="1">
      <c r="A88" s="58"/>
    </row>
    <row r="89" ht="15" customHeight="1">
      <c r="A89" s="58"/>
    </row>
    <row r="90" ht="15" customHeight="1">
      <c r="A90" s="58"/>
    </row>
    <row r="91" ht="15" customHeight="1">
      <c r="A91" s="58"/>
    </row>
    <row r="92" ht="15" customHeight="1">
      <c r="A92" s="58"/>
    </row>
    <row r="93" ht="15" customHeight="1">
      <c r="A93" s="58"/>
    </row>
    <row r="94" ht="15" customHeight="1">
      <c r="A94" s="58"/>
    </row>
    <row r="95" ht="15" customHeight="1">
      <c r="A95" s="58"/>
    </row>
    <row r="96" ht="15" customHeight="1">
      <c r="A96" s="58"/>
    </row>
    <row r="97" ht="15" customHeight="1">
      <c r="A97" s="58"/>
    </row>
    <row r="98" ht="15" customHeight="1">
      <c r="A98" s="58"/>
    </row>
    <row r="99" ht="15" customHeight="1">
      <c r="A99" s="58"/>
    </row>
    <row r="100" ht="15" customHeight="1">
      <c r="A100" s="58"/>
    </row>
    <row r="101" ht="15" customHeight="1">
      <c r="A101" s="58"/>
    </row>
    <row r="102" ht="15" customHeight="1">
      <c r="A102" s="58"/>
    </row>
    <row r="103" ht="15" customHeight="1">
      <c r="A103" s="58"/>
    </row>
    <row r="104" ht="15" customHeight="1">
      <c r="A104" s="58"/>
    </row>
    <row r="105" ht="15" customHeight="1">
      <c r="A105" s="58"/>
    </row>
  </sheetData>
  <sheetProtection sheet="1"/>
  <mergeCells count="11">
    <mergeCell ref="A7:G7"/>
    <mergeCell ref="A33:B33"/>
    <mergeCell ref="B8:D8"/>
    <mergeCell ref="E8:G8"/>
    <mergeCell ref="H8:J8"/>
    <mergeCell ref="K8:M8"/>
    <mergeCell ref="A1:P1"/>
    <mergeCell ref="A2:P2"/>
    <mergeCell ref="A3:P3"/>
    <mergeCell ref="N8:P8"/>
    <mergeCell ref="A6:G6"/>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drawing r:id="rId2"/>
</worksheet>
</file>

<file path=xl/worksheets/sheet5.xml><?xml version="1.0" encoding="utf-8"?>
<worksheet xmlns="http://schemas.openxmlformats.org/spreadsheetml/2006/main" xmlns:r="http://schemas.openxmlformats.org/officeDocument/2006/relationships">
  <sheetPr>
    <tabColor theme="0" tint="-0.04997999966144562"/>
    <pageSetUpPr fitToPage="1"/>
  </sheetPr>
  <dimension ref="A1:P3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8" t="str">
        <f>"Table 2.1  "&amp;Contents!C11</f>
        <v>Table 2.1  Migrants, Sources of total income, By selected Country of birth–Skilled visas</v>
      </c>
      <c r="B7" s="188"/>
      <c r="C7" s="188"/>
      <c r="D7" s="188"/>
      <c r="E7" s="188"/>
      <c r="F7" s="188"/>
      <c r="G7" s="188"/>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3" t="s">
        <v>288</v>
      </c>
      <c r="B12" s="126">
        <v>208068</v>
      </c>
      <c r="C12" s="126">
        <v>14353620</v>
      </c>
      <c r="D12" s="158">
        <v>59903</v>
      </c>
      <c r="E12" s="126">
        <v>38632</v>
      </c>
      <c r="F12" s="126">
        <v>791437</v>
      </c>
      <c r="G12" s="158">
        <v>9471</v>
      </c>
      <c r="H12" s="126">
        <v>145917</v>
      </c>
      <c r="I12" s="126">
        <v>149628</v>
      </c>
      <c r="J12" s="158">
        <v>60</v>
      </c>
      <c r="K12" s="126">
        <v>6089</v>
      </c>
      <c r="L12" s="126">
        <v>53862</v>
      </c>
      <c r="M12" s="158">
        <v>1091</v>
      </c>
      <c r="N12" s="126">
        <v>229281</v>
      </c>
      <c r="O12" s="126">
        <v>15352678</v>
      </c>
      <c r="P12" s="158">
        <v>56539</v>
      </c>
    </row>
    <row r="13" spans="1:16" ht="15" customHeight="1">
      <c r="A13" s="173" t="s">
        <v>280</v>
      </c>
      <c r="B13" s="126">
        <v>162903</v>
      </c>
      <c r="C13" s="126">
        <v>14376036</v>
      </c>
      <c r="D13" s="158">
        <v>70367</v>
      </c>
      <c r="E13" s="126">
        <v>20704</v>
      </c>
      <c r="F13" s="126">
        <v>790718</v>
      </c>
      <c r="G13" s="158">
        <v>16787</v>
      </c>
      <c r="H13" s="126">
        <v>113512</v>
      </c>
      <c r="I13" s="126">
        <v>528796</v>
      </c>
      <c r="J13" s="158">
        <v>78</v>
      </c>
      <c r="K13" s="126">
        <v>12911</v>
      </c>
      <c r="L13" s="126">
        <v>150617</v>
      </c>
      <c r="M13" s="158">
        <v>1438</v>
      </c>
      <c r="N13" s="126">
        <v>179213</v>
      </c>
      <c r="O13" s="126">
        <v>15847596</v>
      </c>
      <c r="P13" s="158">
        <v>68772</v>
      </c>
    </row>
    <row r="14" spans="1:16" ht="15" customHeight="1">
      <c r="A14" s="174" t="s">
        <v>293</v>
      </c>
      <c r="B14" s="126">
        <v>118244</v>
      </c>
      <c r="C14" s="126">
        <v>6139524</v>
      </c>
      <c r="D14" s="158">
        <v>45154</v>
      </c>
      <c r="E14" s="126">
        <v>18236</v>
      </c>
      <c r="F14" s="126">
        <v>316402</v>
      </c>
      <c r="G14" s="158">
        <v>11572</v>
      </c>
      <c r="H14" s="126">
        <v>113295</v>
      </c>
      <c r="I14" s="126">
        <v>123144</v>
      </c>
      <c r="J14" s="158">
        <v>138</v>
      </c>
      <c r="K14" s="126">
        <v>4258</v>
      </c>
      <c r="L14" s="126">
        <v>41318</v>
      </c>
      <c r="M14" s="158">
        <v>2095</v>
      </c>
      <c r="N14" s="126">
        <v>146236</v>
      </c>
      <c r="O14" s="126">
        <v>6621357</v>
      </c>
      <c r="P14" s="158">
        <v>37360</v>
      </c>
    </row>
    <row r="15" spans="1:16" ht="15" customHeight="1">
      <c r="A15" s="173" t="s">
        <v>282</v>
      </c>
      <c r="B15" s="126">
        <v>59744</v>
      </c>
      <c r="C15" s="126">
        <v>5094252</v>
      </c>
      <c r="D15" s="158">
        <v>65245</v>
      </c>
      <c r="E15" s="126">
        <v>7079</v>
      </c>
      <c r="F15" s="126">
        <v>288639</v>
      </c>
      <c r="G15" s="158">
        <v>10321</v>
      </c>
      <c r="H15" s="126">
        <v>42608</v>
      </c>
      <c r="I15" s="126">
        <v>292062</v>
      </c>
      <c r="J15" s="158">
        <v>69</v>
      </c>
      <c r="K15" s="126">
        <v>4809</v>
      </c>
      <c r="L15" s="126">
        <v>68925</v>
      </c>
      <c r="M15" s="158">
        <v>1110</v>
      </c>
      <c r="N15" s="126">
        <v>66105</v>
      </c>
      <c r="O15" s="126">
        <v>5751592</v>
      </c>
      <c r="P15" s="158">
        <v>64338</v>
      </c>
    </row>
    <row r="16" spans="1:16" ht="15" customHeight="1">
      <c r="A16" s="173" t="s">
        <v>281</v>
      </c>
      <c r="B16" s="126">
        <v>63504</v>
      </c>
      <c r="C16" s="126">
        <v>4108948</v>
      </c>
      <c r="D16" s="158">
        <v>59800</v>
      </c>
      <c r="E16" s="126">
        <v>3355</v>
      </c>
      <c r="F16" s="126">
        <v>57830</v>
      </c>
      <c r="G16" s="158">
        <v>3779</v>
      </c>
      <c r="H16" s="126">
        <v>35229</v>
      </c>
      <c r="I16" s="126">
        <v>1932</v>
      </c>
      <c r="J16" s="158">
        <v>38</v>
      </c>
      <c r="K16" s="126">
        <v>1082</v>
      </c>
      <c r="L16" s="126">
        <v>7012</v>
      </c>
      <c r="M16" s="158">
        <v>568</v>
      </c>
      <c r="N16" s="126">
        <v>65195</v>
      </c>
      <c r="O16" s="126">
        <v>4175359</v>
      </c>
      <c r="P16" s="158">
        <v>59114</v>
      </c>
    </row>
    <row r="17" spans="1:16" ht="15" customHeight="1">
      <c r="A17" s="173" t="s">
        <v>284</v>
      </c>
      <c r="B17" s="126">
        <v>33285</v>
      </c>
      <c r="C17" s="126">
        <v>2475211</v>
      </c>
      <c r="D17" s="158">
        <v>64688</v>
      </c>
      <c r="E17" s="126">
        <v>4345</v>
      </c>
      <c r="F17" s="126">
        <v>193085</v>
      </c>
      <c r="G17" s="158">
        <v>9751</v>
      </c>
      <c r="H17" s="126">
        <v>30883</v>
      </c>
      <c r="I17" s="126">
        <v>55150</v>
      </c>
      <c r="J17" s="158">
        <v>200</v>
      </c>
      <c r="K17" s="126">
        <v>2267</v>
      </c>
      <c r="L17" s="126">
        <v>16781</v>
      </c>
      <c r="M17" s="158">
        <v>505</v>
      </c>
      <c r="N17" s="126">
        <v>38463</v>
      </c>
      <c r="O17" s="126">
        <v>2740403</v>
      </c>
      <c r="P17" s="158">
        <v>58986</v>
      </c>
    </row>
    <row r="18" spans="1:16" ht="15" customHeight="1">
      <c r="A18" s="173" t="s">
        <v>286</v>
      </c>
      <c r="B18" s="126">
        <v>29182</v>
      </c>
      <c r="C18" s="126">
        <v>1968911</v>
      </c>
      <c r="D18" s="158">
        <v>58745</v>
      </c>
      <c r="E18" s="126">
        <v>5165</v>
      </c>
      <c r="F18" s="126">
        <v>116961</v>
      </c>
      <c r="G18" s="158">
        <v>5065</v>
      </c>
      <c r="H18" s="126">
        <v>21566</v>
      </c>
      <c r="I18" s="126">
        <v>9433</v>
      </c>
      <c r="J18" s="158">
        <v>31</v>
      </c>
      <c r="K18" s="126">
        <v>794</v>
      </c>
      <c r="L18" s="126">
        <v>7028</v>
      </c>
      <c r="M18" s="158">
        <v>1286</v>
      </c>
      <c r="N18" s="126">
        <v>31836</v>
      </c>
      <c r="O18" s="126">
        <v>2101953</v>
      </c>
      <c r="P18" s="158">
        <v>56103</v>
      </c>
    </row>
    <row r="19" spans="1:16" ht="15" customHeight="1">
      <c r="A19" s="173" t="s">
        <v>287</v>
      </c>
      <c r="B19" s="126">
        <v>23265</v>
      </c>
      <c r="C19" s="126">
        <v>1107852</v>
      </c>
      <c r="D19" s="158">
        <v>40305</v>
      </c>
      <c r="E19" s="126">
        <v>4596</v>
      </c>
      <c r="F19" s="126">
        <v>96042</v>
      </c>
      <c r="G19" s="158">
        <v>17535</v>
      </c>
      <c r="H19" s="126">
        <v>17535</v>
      </c>
      <c r="I19" s="126">
        <v>35866</v>
      </c>
      <c r="J19" s="158">
        <v>120</v>
      </c>
      <c r="K19" s="126">
        <v>522</v>
      </c>
      <c r="L19" s="126">
        <v>3234</v>
      </c>
      <c r="M19" s="158">
        <v>391</v>
      </c>
      <c r="N19" s="126">
        <v>28491</v>
      </c>
      <c r="O19" s="126">
        <v>1243573</v>
      </c>
      <c r="P19" s="158">
        <v>34530</v>
      </c>
    </row>
    <row r="20" spans="1:16" ht="15" customHeight="1">
      <c r="A20" s="173" t="s">
        <v>285</v>
      </c>
      <c r="B20" s="126">
        <v>26453</v>
      </c>
      <c r="C20" s="126">
        <v>1433913</v>
      </c>
      <c r="D20" s="158">
        <v>52171</v>
      </c>
      <c r="E20" s="126">
        <v>2381</v>
      </c>
      <c r="F20" s="126">
        <v>30438</v>
      </c>
      <c r="G20" s="158">
        <v>4494</v>
      </c>
      <c r="H20" s="126">
        <v>17256</v>
      </c>
      <c r="I20" s="126">
        <v>-2652</v>
      </c>
      <c r="J20" s="158">
        <v>50</v>
      </c>
      <c r="K20" s="126">
        <v>268</v>
      </c>
      <c r="L20" s="126">
        <v>1626</v>
      </c>
      <c r="M20" s="158">
        <v>529</v>
      </c>
      <c r="N20" s="126">
        <v>27173</v>
      </c>
      <c r="O20" s="126">
        <v>1462784</v>
      </c>
      <c r="P20" s="158">
        <v>51842</v>
      </c>
    </row>
    <row r="21" spans="1:16" ht="15" customHeight="1">
      <c r="A21" s="173" t="s">
        <v>289</v>
      </c>
      <c r="B21" s="126">
        <v>24858</v>
      </c>
      <c r="C21" s="126">
        <v>2330842</v>
      </c>
      <c r="D21" s="158">
        <v>82865</v>
      </c>
      <c r="E21" s="126">
        <v>2506</v>
      </c>
      <c r="F21" s="126">
        <v>95198</v>
      </c>
      <c r="G21" s="158">
        <v>19795</v>
      </c>
      <c r="H21" s="126">
        <v>17065</v>
      </c>
      <c r="I21" s="126">
        <v>53947</v>
      </c>
      <c r="J21" s="158">
        <v>152</v>
      </c>
      <c r="K21" s="126">
        <v>1109</v>
      </c>
      <c r="L21" s="126">
        <v>5282</v>
      </c>
      <c r="M21" s="158">
        <v>277</v>
      </c>
      <c r="N21" s="126">
        <v>26287</v>
      </c>
      <c r="O21" s="126">
        <v>2485448</v>
      </c>
      <c r="P21" s="158">
        <v>82511</v>
      </c>
    </row>
    <row r="22" spans="1:16" s="7" customFormat="1" ht="15" customHeight="1">
      <c r="A22" s="173" t="s">
        <v>254</v>
      </c>
      <c r="B22" s="126">
        <v>286296</v>
      </c>
      <c r="C22" s="126">
        <v>21112609</v>
      </c>
      <c r="D22" s="158">
        <v>60295</v>
      </c>
      <c r="E22" s="126">
        <v>44657</v>
      </c>
      <c r="F22" s="126">
        <v>1159185</v>
      </c>
      <c r="G22" s="158">
        <v>8896</v>
      </c>
      <c r="H22" s="126">
        <v>214878</v>
      </c>
      <c r="I22" s="126">
        <v>634934</v>
      </c>
      <c r="J22" s="158">
        <v>121</v>
      </c>
      <c r="K22" s="126">
        <v>15839</v>
      </c>
      <c r="L22" s="126">
        <v>177951</v>
      </c>
      <c r="M22" s="158">
        <v>964</v>
      </c>
      <c r="N22" s="126">
        <v>321046</v>
      </c>
      <c r="O22" s="126">
        <v>23091279</v>
      </c>
      <c r="P22" s="158">
        <v>57226</v>
      </c>
    </row>
    <row r="23" spans="1:16" s="10" customFormat="1" ht="15" customHeight="1">
      <c r="A23" s="121" t="s">
        <v>164</v>
      </c>
      <c r="B23" s="127">
        <v>1036487</v>
      </c>
      <c r="C23" s="127">
        <v>74544028</v>
      </c>
      <c r="D23" s="159">
        <v>59304</v>
      </c>
      <c r="E23" s="127">
        <v>151737</v>
      </c>
      <c r="F23" s="127">
        <v>3935855</v>
      </c>
      <c r="G23" s="159">
        <v>10256</v>
      </c>
      <c r="H23" s="127">
        <v>770176</v>
      </c>
      <c r="I23" s="127">
        <v>1889323</v>
      </c>
      <c r="J23" s="159">
        <v>87</v>
      </c>
      <c r="K23" s="127">
        <v>49972</v>
      </c>
      <c r="L23" s="127">
        <v>533461</v>
      </c>
      <c r="M23" s="159">
        <v>1096</v>
      </c>
      <c r="N23" s="127">
        <v>1160089</v>
      </c>
      <c r="O23" s="127">
        <v>80906277</v>
      </c>
      <c r="P23" s="159">
        <v>55904</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8"/>
      <c r="D28" s="108"/>
      <c r="E28" s="108"/>
      <c r="F28" s="108"/>
      <c r="G28" s="108"/>
      <c r="H28" s="108"/>
      <c r="I28" s="108"/>
      <c r="J28" s="108"/>
      <c r="K28" s="108"/>
      <c r="L28" s="108"/>
      <c r="M28" s="108"/>
      <c r="N28" s="108"/>
      <c r="O28" s="108"/>
      <c r="P28" s="108"/>
    </row>
    <row r="29" spans="1:16" ht="15" customHeight="1">
      <c r="A29" s="122" t="s">
        <v>181</v>
      </c>
      <c r="B29" s="122"/>
      <c r="C29" s="5"/>
      <c r="D29" s="5"/>
      <c r="E29" s="5"/>
      <c r="F29" s="5"/>
      <c r="G29" s="5"/>
      <c r="H29" s="5"/>
      <c r="I29" s="5"/>
      <c r="J29" s="5"/>
      <c r="K29" s="5"/>
      <c r="L29" s="5"/>
      <c r="M29" s="5"/>
      <c r="N29" s="5"/>
      <c r="O29" s="5"/>
      <c r="P29" s="5"/>
    </row>
    <row r="30" spans="1:16" ht="15" customHeight="1">
      <c r="A30" s="122" t="s">
        <v>216</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5" t="s">
        <v>204</v>
      </c>
      <c r="B33" s="185"/>
    </row>
  </sheetData>
  <sheetProtection sheet="1"/>
  <mergeCells count="11">
    <mergeCell ref="A7:G7"/>
    <mergeCell ref="A1:P1"/>
    <mergeCell ref="A2:P2"/>
    <mergeCell ref="A3:P3"/>
    <mergeCell ref="A6:G6"/>
    <mergeCell ref="A33:B33"/>
    <mergeCell ref="K8:M8"/>
    <mergeCell ref="N8:P8"/>
    <mergeCell ref="B8:D8"/>
    <mergeCell ref="E8:G8"/>
    <mergeCell ref="H8:J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tabColor theme="0" tint="-0.04997999966144562"/>
    <pageSetUpPr fitToPage="1"/>
  </sheetPr>
  <dimension ref="A1:P3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5" ht="15" customHeight="1">
      <c r="A4" s="30"/>
      <c r="B4" s="30"/>
      <c r="C4" s="30"/>
      <c r="D4" s="30"/>
      <c r="E4" s="30"/>
    </row>
    <row r="5" spans="1:8" ht="18.75" customHeight="1">
      <c r="A5" s="32" t="str">
        <f>Contents!A5</f>
        <v>Linked Migrant Taxpayer Records from the 2016-17 Personal Income Tax and Migrants Integrated Dataset (PITMID)</v>
      </c>
      <c r="B5" s="32"/>
      <c r="C5" s="32"/>
      <c r="D5" s="32"/>
      <c r="E5" s="32"/>
      <c r="F5" s="32"/>
      <c r="G5" s="32"/>
      <c r="H5" s="32"/>
    </row>
    <row r="6" spans="1:8" ht="15" customHeight="1">
      <c r="A6" s="186"/>
      <c r="B6" s="186"/>
      <c r="C6" s="186"/>
      <c r="D6" s="186"/>
      <c r="E6" s="186"/>
      <c r="F6" s="186"/>
      <c r="G6" s="186"/>
      <c r="H6" s="32"/>
    </row>
    <row r="7" spans="1:8" ht="15" customHeight="1">
      <c r="A7" s="187" t="str">
        <f>"Table 2.2  "&amp;Contents!C12</f>
        <v>Table 2.2  Migrants, Sources of total income, By selected Country of birth–Family visas</v>
      </c>
      <c r="B7" s="187"/>
      <c r="C7" s="187"/>
      <c r="D7" s="187"/>
      <c r="E7" s="187"/>
      <c r="F7" s="187"/>
      <c r="G7" s="187"/>
      <c r="H7" s="33"/>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3" t="s">
        <v>280</v>
      </c>
      <c r="B12" s="126">
        <v>56211</v>
      </c>
      <c r="C12" s="126">
        <v>4312870</v>
      </c>
      <c r="D12" s="158">
        <v>61116</v>
      </c>
      <c r="E12" s="126">
        <v>9287</v>
      </c>
      <c r="F12" s="126">
        <v>287308</v>
      </c>
      <c r="G12" s="158">
        <v>13368</v>
      </c>
      <c r="H12" s="126">
        <v>42222</v>
      </c>
      <c r="I12" s="126">
        <v>252130</v>
      </c>
      <c r="J12" s="158">
        <v>113</v>
      </c>
      <c r="K12" s="126">
        <v>8765</v>
      </c>
      <c r="L12" s="126">
        <v>173621</v>
      </c>
      <c r="M12" s="158">
        <v>10566</v>
      </c>
      <c r="N12" s="126">
        <v>67136</v>
      </c>
      <c r="O12" s="126">
        <v>5024936</v>
      </c>
      <c r="P12" s="158">
        <v>57411</v>
      </c>
    </row>
    <row r="13" spans="1:16" ht="15" customHeight="1">
      <c r="A13" s="174" t="s">
        <v>293</v>
      </c>
      <c r="B13" s="126">
        <v>47227</v>
      </c>
      <c r="C13" s="126">
        <v>1664043</v>
      </c>
      <c r="D13" s="158">
        <v>28473</v>
      </c>
      <c r="E13" s="126">
        <v>11254</v>
      </c>
      <c r="F13" s="126">
        <v>218862</v>
      </c>
      <c r="G13" s="158">
        <v>17901</v>
      </c>
      <c r="H13" s="126">
        <v>45355</v>
      </c>
      <c r="I13" s="126">
        <v>120820</v>
      </c>
      <c r="J13" s="158">
        <v>173</v>
      </c>
      <c r="K13" s="126">
        <v>2671</v>
      </c>
      <c r="L13" s="126">
        <v>20731</v>
      </c>
      <c r="M13" s="158">
        <v>6211</v>
      </c>
      <c r="N13" s="126">
        <v>66030</v>
      </c>
      <c r="O13" s="126">
        <v>2023210</v>
      </c>
      <c r="P13" s="158">
        <v>23008</v>
      </c>
    </row>
    <row r="14" spans="1:16" ht="15" customHeight="1">
      <c r="A14" s="173" t="s">
        <v>288</v>
      </c>
      <c r="B14" s="126">
        <v>39190</v>
      </c>
      <c r="C14" s="126">
        <v>1822223</v>
      </c>
      <c r="D14" s="158">
        <v>41048</v>
      </c>
      <c r="E14" s="126">
        <v>6052</v>
      </c>
      <c r="F14" s="126">
        <v>119054</v>
      </c>
      <c r="G14" s="158">
        <v>11400</v>
      </c>
      <c r="H14" s="126">
        <v>26133</v>
      </c>
      <c r="I14" s="126">
        <v>52049</v>
      </c>
      <c r="J14" s="158">
        <v>52</v>
      </c>
      <c r="K14" s="126">
        <v>992</v>
      </c>
      <c r="L14" s="126">
        <v>10439</v>
      </c>
      <c r="M14" s="158">
        <v>2237</v>
      </c>
      <c r="N14" s="126">
        <v>44829</v>
      </c>
      <c r="O14" s="126">
        <v>2003113</v>
      </c>
      <c r="P14" s="158">
        <v>38234</v>
      </c>
    </row>
    <row r="15" spans="1:16" ht="15" customHeight="1">
      <c r="A15" s="173" t="s">
        <v>281</v>
      </c>
      <c r="B15" s="126">
        <v>32401</v>
      </c>
      <c r="C15" s="126">
        <v>1350951</v>
      </c>
      <c r="D15" s="158">
        <v>40032</v>
      </c>
      <c r="E15" s="126">
        <v>2019</v>
      </c>
      <c r="F15" s="126">
        <v>29982</v>
      </c>
      <c r="G15" s="158">
        <v>8670</v>
      </c>
      <c r="H15" s="126">
        <v>15786</v>
      </c>
      <c r="I15" s="126">
        <v>19569</v>
      </c>
      <c r="J15" s="158">
        <v>33</v>
      </c>
      <c r="K15" s="126">
        <v>597</v>
      </c>
      <c r="L15" s="126">
        <v>4063</v>
      </c>
      <c r="M15" s="158">
        <v>1929</v>
      </c>
      <c r="N15" s="126">
        <v>34166</v>
      </c>
      <c r="O15" s="126">
        <v>1404186</v>
      </c>
      <c r="P15" s="158">
        <v>39309</v>
      </c>
    </row>
    <row r="16" spans="1:16" ht="15" customHeight="1">
      <c r="A16" s="173" t="s">
        <v>283</v>
      </c>
      <c r="B16" s="126">
        <v>28648</v>
      </c>
      <c r="C16" s="126">
        <v>945512</v>
      </c>
      <c r="D16" s="158">
        <v>27750</v>
      </c>
      <c r="E16" s="126">
        <v>4288</v>
      </c>
      <c r="F16" s="126">
        <v>99466</v>
      </c>
      <c r="G16" s="158">
        <v>18626</v>
      </c>
      <c r="H16" s="126">
        <v>15887</v>
      </c>
      <c r="I16" s="126">
        <v>34346</v>
      </c>
      <c r="J16" s="158">
        <v>89</v>
      </c>
      <c r="K16" s="126">
        <v>468</v>
      </c>
      <c r="L16" s="126">
        <v>3795</v>
      </c>
      <c r="M16" s="158">
        <v>1845</v>
      </c>
      <c r="N16" s="126">
        <v>33483</v>
      </c>
      <c r="O16" s="126">
        <v>1083160</v>
      </c>
      <c r="P16" s="158">
        <v>26500</v>
      </c>
    </row>
    <row r="17" spans="1:16" ht="15" customHeight="1">
      <c r="A17" s="173" t="s">
        <v>290</v>
      </c>
      <c r="B17" s="126">
        <v>16058</v>
      </c>
      <c r="C17" s="126">
        <v>1047205</v>
      </c>
      <c r="D17" s="158">
        <v>51117</v>
      </c>
      <c r="E17" s="126">
        <v>2476</v>
      </c>
      <c r="F17" s="126">
        <v>51635</v>
      </c>
      <c r="G17" s="158">
        <v>8678</v>
      </c>
      <c r="H17" s="126">
        <v>10164</v>
      </c>
      <c r="I17" s="126">
        <v>59302</v>
      </c>
      <c r="J17" s="158">
        <v>72</v>
      </c>
      <c r="K17" s="126">
        <v>1715</v>
      </c>
      <c r="L17" s="126">
        <v>39983</v>
      </c>
      <c r="M17" s="158">
        <v>3574</v>
      </c>
      <c r="N17" s="126">
        <v>18298</v>
      </c>
      <c r="O17" s="126">
        <v>1197702</v>
      </c>
      <c r="P17" s="158">
        <v>49487</v>
      </c>
    </row>
    <row r="18" spans="1:16" ht="15" customHeight="1">
      <c r="A18" s="173" t="s">
        <v>291</v>
      </c>
      <c r="B18" s="126">
        <v>15418</v>
      </c>
      <c r="C18" s="126">
        <v>503280</v>
      </c>
      <c r="D18" s="158">
        <v>29731</v>
      </c>
      <c r="E18" s="126">
        <v>2670</v>
      </c>
      <c r="F18" s="126">
        <v>45357</v>
      </c>
      <c r="G18" s="158">
        <v>13389</v>
      </c>
      <c r="H18" s="126">
        <v>8899</v>
      </c>
      <c r="I18" s="126">
        <v>35451</v>
      </c>
      <c r="J18" s="158">
        <v>72</v>
      </c>
      <c r="K18" s="126">
        <v>376</v>
      </c>
      <c r="L18" s="126">
        <v>2464</v>
      </c>
      <c r="M18" s="158">
        <v>1450</v>
      </c>
      <c r="N18" s="126">
        <v>18137</v>
      </c>
      <c r="O18" s="126">
        <v>586842</v>
      </c>
      <c r="P18" s="158">
        <v>28103</v>
      </c>
    </row>
    <row r="19" spans="1:16" ht="15" customHeight="1">
      <c r="A19" s="173" t="s">
        <v>292</v>
      </c>
      <c r="B19" s="126">
        <v>9213</v>
      </c>
      <c r="C19" s="126">
        <v>370316</v>
      </c>
      <c r="D19" s="158">
        <v>37867</v>
      </c>
      <c r="E19" s="126">
        <v>1166</v>
      </c>
      <c r="F19" s="126">
        <v>16916</v>
      </c>
      <c r="G19" s="158">
        <v>8539</v>
      </c>
      <c r="H19" s="126">
        <v>6306</v>
      </c>
      <c r="I19" s="126">
        <v>19493</v>
      </c>
      <c r="J19" s="158">
        <v>84</v>
      </c>
      <c r="K19" s="126">
        <v>323</v>
      </c>
      <c r="L19" s="126">
        <v>2518</v>
      </c>
      <c r="M19" s="158">
        <v>1249</v>
      </c>
      <c r="N19" s="126">
        <v>10783</v>
      </c>
      <c r="O19" s="126">
        <v>409166</v>
      </c>
      <c r="P19" s="158">
        <v>34677</v>
      </c>
    </row>
    <row r="20" spans="1:16" ht="15" customHeight="1">
      <c r="A20" s="173" t="s">
        <v>287</v>
      </c>
      <c r="B20" s="126">
        <v>7992</v>
      </c>
      <c r="C20" s="126">
        <v>288573</v>
      </c>
      <c r="D20" s="158">
        <v>29581</v>
      </c>
      <c r="E20" s="126">
        <v>1621</v>
      </c>
      <c r="F20" s="126">
        <v>28043</v>
      </c>
      <c r="G20" s="158">
        <v>15294</v>
      </c>
      <c r="H20" s="126">
        <v>5946</v>
      </c>
      <c r="I20" s="126">
        <v>15634</v>
      </c>
      <c r="J20" s="158">
        <v>101</v>
      </c>
      <c r="K20" s="126">
        <v>194</v>
      </c>
      <c r="L20" s="126">
        <v>1137</v>
      </c>
      <c r="M20" s="158">
        <v>510</v>
      </c>
      <c r="N20" s="126">
        <v>10069</v>
      </c>
      <c r="O20" s="126">
        <v>333402</v>
      </c>
      <c r="P20" s="158">
        <v>25492</v>
      </c>
    </row>
    <row r="21" spans="1:16" ht="15" customHeight="1">
      <c r="A21" s="173" t="s">
        <v>282</v>
      </c>
      <c r="B21" s="126">
        <v>8034</v>
      </c>
      <c r="C21" s="126">
        <v>558254</v>
      </c>
      <c r="D21" s="158">
        <v>54360</v>
      </c>
      <c r="E21" s="126">
        <v>1344</v>
      </c>
      <c r="F21" s="126">
        <v>38667</v>
      </c>
      <c r="G21" s="158">
        <v>9686</v>
      </c>
      <c r="H21" s="126">
        <v>6604</v>
      </c>
      <c r="I21" s="126">
        <v>49886</v>
      </c>
      <c r="J21" s="158">
        <v>164</v>
      </c>
      <c r="K21" s="126">
        <v>1270</v>
      </c>
      <c r="L21" s="126">
        <v>21279</v>
      </c>
      <c r="M21" s="158">
        <v>4663</v>
      </c>
      <c r="N21" s="126">
        <v>10023</v>
      </c>
      <c r="O21" s="126">
        <v>666330</v>
      </c>
      <c r="P21" s="158">
        <v>49806</v>
      </c>
    </row>
    <row r="22" spans="1:16" s="7" customFormat="1" ht="15" customHeight="1">
      <c r="A22" s="173" t="s">
        <v>7</v>
      </c>
      <c r="B22" s="126">
        <v>185178</v>
      </c>
      <c r="C22" s="126">
        <v>9165193</v>
      </c>
      <c r="D22" s="158">
        <v>42159</v>
      </c>
      <c r="E22" s="126">
        <v>38053</v>
      </c>
      <c r="F22" s="126">
        <v>784542</v>
      </c>
      <c r="G22" s="158">
        <v>13533</v>
      </c>
      <c r="H22" s="126">
        <v>121764</v>
      </c>
      <c r="I22" s="126">
        <v>489868</v>
      </c>
      <c r="J22" s="158">
        <v>84</v>
      </c>
      <c r="K22" s="126">
        <v>9315</v>
      </c>
      <c r="L22" s="126">
        <v>113138</v>
      </c>
      <c r="M22" s="158">
        <v>2239</v>
      </c>
      <c r="N22" s="126">
        <v>220954</v>
      </c>
      <c r="O22" s="126">
        <v>10551008</v>
      </c>
      <c r="P22" s="158">
        <v>38982</v>
      </c>
    </row>
    <row r="23" spans="1:16" s="10" customFormat="1" ht="15" customHeight="1">
      <c r="A23" s="121" t="s">
        <v>164</v>
      </c>
      <c r="B23" s="127">
        <v>445781</v>
      </c>
      <c r="C23" s="127">
        <v>22028690</v>
      </c>
      <c r="D23" s="159">
        <v>40747</v>
      </c>
      <c r="E23" s="127">
        <v>80263</v>
      </c>
      <c r="F23" s="127">
        <v>1718995</v>
      </c>
      <c r="G23" s="159">
        <v>14039</v>
      </c>
      <c r="H23" s="127">
        <v>305182</v>
      </c>
      <c r="I23" s="127">
        <v>1149065</v>
      </c>
      <c r="J23" s="159">
        <v>87</v>
      </c>
      <c r="K23" s="127">
        <v>26697</v>
      </c>
      <c r="L23" s="127">
        <v>393956</v>
      </c>
      <c r="M23" s="159">
        <v>4775</v>
      </c>
      <c r="N23" s="127">
        <v>534150</v>
      </c>
      <c r="O23" s="127">
        <v>25293182</v>
      </c>
      <c r="P23" s="159">
        <v>37413</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9"/>
      <c r="D28" s="109"/>
      <c r="E28" s="109"/>
      <c r="F28" s="109"/>
      <c r="G28" s="109"/>
      <c r="H28" s="109"/>
      <c r="I28" s="109"/>
      <c r="J28" s="109"/>
      <c r="K28" s="109"/>
      <c r="L28" s="109"/>
      <c r="M28" s="109"/>
      <c r="N28" s="109"/>
      <c r="O28" s="109"/>
      <c r="P28" s="109"/>
    </row>
    <row r="29" spans="1:16" ht="15" customHeight="1">
      <c r="A29" s="122" t="s">
        <v>181</v>
      </c>
      <c r="B29" s="122"/>
      <c r="C29" s="5"/>
      <c r="D29" s="5"/>
      <c r="E29" s="5"/>
      <c r="F29" s="5"/>
      <c r="G29" s="5"/>
      <c r="H29" s="5"/>
      <c r="I29" s="5"/>
      <c r="J29" s="5"/>
      <c r="K29" s="5"/>
      <c r="L29" s="5"/>
      <c r="M29" s="5"/>
      <c r="N29" s="5"/>
      <c r="O29" s="5"/>
      <c r="P29" s="5"/>
    </row>
    <row r="30" spans="1:16" ht="15" customHeight="1">
      <c r="A30" s="122" t="s">
        <v>216</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5" t="s">
        <v>204</v>
      </c>
      <c r="B33" s="185"/>
    </row>
  </sheetData>
  <sheetProtection sheet="1"/>
  <mergeCells count="11">
    <mergeCell ref="A7:G7"/>
    <mergeCell ref="A33:B33"/>
    <mergeCell ref="B8:D8"/>
    <mergeCell ref="E8:G8"/>
    <mergeCell ref="H8:J8"/>
    <mergeCell ref="K8:M8"/>
    <mergeCell ref="A1:P1"/>
    <mergeCell ref="A2:P2"/>
    <mergeCell ref="A3:P3"/>
    <mergeCell ref="N8:P8"/>
    <mergeCell ref="A6:G6"/>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drawing r:id="rId2"/>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1:P3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8" t="str">
        <f>"Table 2.3  "&amp;Contents!C13</f>
        <v>Table 2.3  Migrants, Sources of total income, By selected Country of birth–Humanitarian visas</v>
      </c>
      <c r="B7" s="188"/>
      <c r="C7" s="188"/>
      <c r="D7" s="188"/>
      <c r="E7" s="188"/>
      <c r="F7" s="188"/>
      <c r="G7" s="188"/>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3" t="s">
        <v>294</v>
      </c>
      <c r="B12" s="126">
        <v>9463</v>
      </c>
      <c r="C12" s="126">
        <v>311513</v>
      </c>
      <c r="D12" s="158">
        <v>28665</v>
      </c>
      <c r="E12" s="126">
        <v>6877</v>
      </c>
      <c r="F12" s="126">
        <v>165177</v>
      </c>
      <c r="G12" s="158">
        <v>22550</v>
      </c>
      <c r="H12" s="126">
        <v>4770</v>
      </c>
      <c r="I12" s="126">
        <v>7970</v>
      </c>
      <c r="J12" s="158">
        <v>63</v>
      </c>
      <c r="K12" s="126">
        <v>322</v>
      </c>
      <c r="L12" s="126">
        <v>1938</v>
      </c>
      <c r="M12" s="158">
        <v>448</v>
      </c>
      <c r="N12" s="126">
        <v>14849</v>
      </c>
      <c r="O12" s="126">
        <v>486447</v>
      </c>
      <c r="P12" s="158">
        <v>29887</v>
      </c>
    </row>
    <row r="13" spans="1:16" ht="15" customHeight="1">
      <c r="A13" s="173" t="s">
        <v>295</v>
      </c>
      <c r="B13" s="126">
        <v>11147</v>
      </c>
      <c r="C13" s="126">
        <v>401224</v>
      </c>
      <c r="D13" s="158">
        <v>32210</v>
      </c>
      <c r="E13" s="126">
        <v>2078</v>
      </c>
      <c r="F13" s="126">
        <v>32902</v>
      </c>
      <c r="G13" s="158">
        <v>12140</v>
      </c>
      <c r="H13" s="126">
        <v>4311</v>
      </c>
      <c r="I13" s="126">
        <v>6579</v>
      </c>
      <c r="J13" s="158">
        <v>23</v>
      </c>
      <c r="K13" s="126">
        <v>367</v>
      </c>
      <c r="L13" s="126">
        <v>7060</v>
      </c>
      <c r="M13" s="158">
        <v>228</v>
      </c>
      <c r="N13" s="126">
        <v>12606</v>
      </c>
      <c r="O13" s="126">
        <v>445325</v>
      </c>
      <c r="P13" s="158">
        <v>29170</v>
      </c>
    </row>
    <row r="14" spans="1:16" ht="15" customHeight="1">
      <c r="A14" s="173" t="s">
        <v>296</v>
      </c>
      <c r="B14" s="126">
        <v>8816</v>
      </c>
      <c r="C14" s="126">
        <v>289943</v>
      </c>
      <c r="D14" s="158">
        <v>23894</v>
      </c>
      <c r="E14" s="126">
        <v>2933</v>
      </c>
      <c r="F14" s="126">
        <v>60838</v>
      </c>
      <c r="G14" s="158">
        <v>16341</v>
      </c>
      <c r="H14" s="126">
        <v>4009</v>
      </c>
      <c r="I14" s="126">
        <v>9131</v>
      </c>
      <c r="J14" s="158">
        <v>65</v>
      </c>
      <c r="K14" s="126">
        <v>233</v>
      </c>
      <c r="L14" s="126">
        <v>1656</v>
      </c>
      <c r="M14" s="158">
        <v>1494</v>
      </c>
      <c r="N14" s="126">
        <v>11337</v>
      </c>
      <c r="O14" s="126">
        <v>362255</v>
      </c>
      <c r="P14" s="158">
        <v>22856</v>
      </c>
    </row>
    <row r="15" spans="1:16" ht="15" customHeight="1">
      <c r="A15" s="173" t="s">
        <v>297</v>
      </c>
      <c r="B15" s="126">
        <v>6973</v>
      </c>
      <c r="C15" s="126">
        <v>252243</v>
      </c>
      <c r="D15" s="158">
        <v>38574</v>
      </c>
      <c r="E15" s="126">
        <v>1051</v>
      </c>
      <c r="F15" s="126">
        <v>17459</v>
      </c>
      <c r="G15" s="158">
        <v>11880</v>
      </c>
      <c r="H15" s="126">
        <v>2152</v>
      </c>
      <c r="I15" s="126">
        <v>-1485</v>
      </c>
      <c r="J15" s="158">
        <v>39</v>
      </c>
      <c r="K15" s="126">
        <v>111</v>
      </c>
      <c r="L15" s="126">
        <v>643</v>
      </c>
      <c r="M15" s="158">
        <v>150</v>
      </c>
      <c r="N15" s="126">
        <v>7658</v>
      </c>
      <c r="O15" s="126">
        <v>268447</v>
      </c>
      <c r="P15" s="158">
        <v>36685</v>
      </c>
    </row>
    <row r="16" spans="1:16" ht="15" customHeight="1">
      <c r="A16" s="173" t="s">
        <v>298</v>
      </c>
      <c r="B16" s="126">
        <v>5374</v>
      </c>
      <c r="C16" s="126">
        <v>197366</v>
      </c>
      <c r="D16" s="158">
        <v>31675</v>
      </c>
      <c r="E16" s="126">
        <v>1839</v>
      </c>
      <c r="F16" s="126">
        <v>35584</v>
      </c>
      <c r="G16" s="158">
        <v>16213</v>
      </c>
      <c r="H16" s="126">
        <v>2645</v>
      </c>
      <c r="I16" s="126">
        <v>3130</v>
      </c>
      <c r="J16" s="158">
        <v>41</v>
      </c>
      <c r="K16" s="126">
        <v>113</v>
      </c>
      <c r="L16" s="126">
        <v>581</v>
      </c>
      <c r="M16" s="158">
        <v>468</v>
      </c>
      <c r="N16" s="126">
        <v>6654</v>
      </c>
      <c r="O16" s="126">
        <v>236030</v>
      </c>
      <c r="P16" s="158">
        <v>29436</v>
      </c>
    </row>
    <row r="17" spans="1:16" ht="15" customHeight="1">
      <c r="A17" s="174" t="s">
        <v>293</v>
      </c>
      <c r="B17" s="126">
        <v>2213</v>
      </c>
      <c r="C17" s="126">
        <v>83570</v>
      </c>
      <c r="D17" s="158">
        <v>33289</v>
      </c>
      <c r="E17" s="126">
        <v>884</v>
      </c>
      <c r="F17" s="126">
        <v>21370</v>
      </c>
      <c r="G17" s="158">
        <v>22747</v>
      </c>
      <c r="H17" s="126">
        <v>1835</v>
      </c>
      <c r="I17" s="126">
        <v>1477</v>
      </c>
      <c r="J17" s="158">
        <v>80</v>
      </c>
      <c r="K17" s="126">
        <v>89</v>
      </c>
      <c r="L17" s="126">
        <v>1097</v>
      </c>
      <c r="M17" s="158">
        <v>9870</v>
      </c>
      <c r="N17" s="126">
        <v>3128</v>
      </c>
      <c r="O17" s="126">
        <v>107257</v>
      </c>
      <c r="P17" s="158">
        <v>30000</v>
      </c>
    </row>
    <row r="18" spans="1:16" ht="15" customHeight="1">
      <c r="A18" s="173" t="s">
        <v>286</v>
      </c>
      <c r="B18" s="126">
        <v>2807</v>
      </c>
      <c r="C18" s="126">
        <v>136841</v>
      </c>
      <c r="D18" s="158">
        <v>47742</v>
      </c>
      <c r="E18" s="126">
        <v>591</v>
      </c>
      <c r="F18" s="126">
        <v>5746</v>
      </c>
      <c r="G18" s="158">
        <v>4082</v>
      </c>
      <c r="H18" s="126">
        <v>1436</v>
      </c>
      <c r="I18" s="126">
        <v>-3076</v>
      </c>
      <c r="J18" s="158">
        <v>14</v>
      </c>
      <c r="K18" s="126">
        <v>40</v>
      </c>
      <c r="L18" s="126">
        <v>394</v>
      </c>
      <c r="M18" s="158">
        <v>3278</v>
      </c>
      <c r="N18" s="126">
        <v>3045</v>
      </c>
      <c r="O18" s="126">
        <v>140210</v>
      </c>
      <c r="P18" s="158">
        <v>45107</v>
      </c>
    </row>
    <row r="19" spans="1:16" ht="15" customHeight="1">
      <c r="A19" s="173" t="s">
        <v>299</v>
      </c>
      <c r="B19" s="126">
        <v>2185</v>
      </c>
      <c r="C19" s="126">
        <v>102207</v>
      </c>
      <c r="D19" s="158">
        <v>41949</v>
      </c>
      <c r="E19" s="126">
        <v>552</v>
      </c>
      <c r="F19" s="126">
        <v>15079</v>
      </c>
      <c r="G19" s="158">
        <v>23197</v>
      </c>
      <c r="H19" s="126">
        <v>1217</v>
      </c>
      <c r="I19" s="126">
        <v>5112</v>
      </c>
      <c r="J19" s="158">
        <v>97</v>
      </c>
      <c r="K19" s="126">
        <v>79</v>
      </c>
      <c r="L19" s="126">
        <v>626</v>
      </c>
      <c r="M19" s="158">
        <v>2370</v>
      </c>
      <c r="N19" s="126">
        <v>2713</v>
      </c>
      <c r="O19" s="126">
        <v>123163</v>
      </c>
      <c r="P19" s="158">
        <v>40091</v>
      </c>
    </row>
    <row r="20" spans="1:16" ht="15" customHeight="1">
      <c r="A20" s="173" t="s">
        <v>300</v>
      </c>
      <c r="B20" s="126">
        <v>2272</v>
      </c>
      <c r="C20" s="126">
        <v>86704</v>
      </c>
      <c r="D20" s="158">
        <v>35750</v>
      </c>
      <c r="E20" s="126">
        <v>647</v>
      </c>
      <c r="F20" s="126">
        <v>7769</v>
      </c>
      <c r="G20" s="158">
        <v>7998</v>
      </c>
      <c r="H20" s="126">
        <v>912</v>
      </c>
      <c r="I20" s="126">
        <v>-310</v>
      </c>
      <c r="J20" s="158">
        <v>49</v>
      </c>
      <c r="K20" s="126">
        <v>34</v>
      </c>
      <c r="L20" s="126">
        <v>165</v>
      </c>
      <c r="M20" s="158">
        <v>216</v>
      </c>
      <c r="N20" s="126">
        <v>2661</v>
      </c>
      <c r="O20" s="126">
        <v>93941</v>
      </c>
      <c r="P20" s="158">
        <v>30829</v>
      </c>
    </row>
    <row r="21" spans="1:16" ht="15" customHeight="1">
      <c r="A21" s="173" t="s">
        <v>301</v>
      </c>
      <c r="B21" s="126">
        <v>2094</v>
      </c>
      <c r="C21" s="126">
        <v>77691</v>
      </c>
      <c r="D21" s="158">
        <v>35125</v>
      </c>
      <c r="E21" s="126">
        <v>922</v>
      </c>
      <c r="F21" s="126">
        <v>12961</v>
      </c>
      <c r="G21" s="158">
        <v>10706</v>
      </c>
      <c r="H21" s="126">
        <v>902</v>
      </c>
      <c r="I21" s="126">
        <v>809</v>
      </c>
      <c r="J21" s="158">
        <v>47</v>
      </c>
      <c r="K21" s="126">
        <v>70</v>
      </c>
      <c r="L21" s="126">
        <v>1785</v>
      </c>
      <c r="M21" s="158">
        <v>9625</v>
      </c>
      <c r="N21" s="126">
        <v>2647</v>
      </c>
      <c r="O21" s="126">
        <v>92943</v>
      </c>
      <c r="P21" s="158">
        <v>30955</v>
      </c>
    </row>
    <row r="22" spans="1:16" s="7" customFormat="1" ht="15" customHeight="1">
      <c r="A22" s="173" t="s">
        <v>7</v>
      </c>
      <c r="B22" s="126">
        <v>25815</v>
      </c>
      <c r="C22" s="126">
        <v>946344</v>
      </c>
      <c r="D22" s="158">
        <v>32087</v>
      </c>
      <c r="E22" s="126">
        <v>4501</v>
      </c>
      <c r="F22" s="126">
        <v>76357</v>
      </c>
      <c r="G22" s="158">
        <v>12520</v>
      </c>
      <c r="H22" s="126">
        <v>11108</v>
      </c>
      <c r="I22" s="126">
        <v>9360</v>
      </c>
      <c r="J22" s="158">
        <v>34</v>
      </c>
      <c r="K22" s="126">
        <v>631</v>
      </c>
      <c r="L22" s="126">
        <v>10140</v>
      </c>
      <c r="M22" s="158">
        <v>758</v>
      </c>
      <c r="N22" s="126">
        <v>29050</v>
      </c>
      <c r="O22" s="126">
        <v>1041919</v>
      </c>
      <c r="P22" s="158">
        <v>30112</v>
      </c>
    </row>
    <row r="23" spans="1:16" s="10" customFormat="1" ht="15" customHeight="1">
      <c r="A23" s="121" t="s">
        <v>45</v>
      </c>
      <c r="B23" s="127">
        <v>79213</v>
      </c>
      <c r="C23" s="127">
        <v>2886402</v>
      </c>
      <c r="D23" s="159">
        <v>32792</v>
      </c>
      <c r="E23" s="127">
        <v>22904</v>
      </c>
      <c r="F23" s="127">
        <v>451958</v>
      </c>
      <c r="G23" s="159">
        <v>16852</v>
      </c>
      <c r="H23" s="127">
        <v>35337</v>
      </c>
      <c r="I23" s="127">
        <v>39412</v>
      </c>
      <c r="J23" s="159">
        <v>40</v>
      </c>
      <c r="K23" s="127">
        <v>2095</v>
      </c>
      <c r="L23" s="127">
        <v>24147</v>
      </c>
      <c r="M23" s="159">
        <v>931</v>
      </c>
      <c r="N23" s="127">
        <v>96451</v>
      </c>
      <c r="O23" s="127">
        <v>3399154</v>
      </c>
      <c r="P23" s="159">
        <v>30365</v>
      </c>
    </row>
    <row r="25" spans="1:16" ht="15" customHeight="1">
      <c r="A25" s="122" t="s">
        <v>143</v>
      </c>
      <c r="B25" s="5"/>
      <c r="C25" s="5"/>
      <c r="D25" s="5"/>
      <c r="E25" s="5"/>
      <c r="F25" s="5"/>
      <c r="G25" s="5"/>
      <c r="H25" s="5"/>
      <c r="I25" s="5"/>
      <c r="J25" s="5"/>
      <c r="K25" s="5"/>
      <c r="L25" s="5"/>
      <c r="M25" s="5"/>
      <c r="N25" s="5"/>
      <c r="O25" s="5"/>
      <c r="P25" s="5"/>
    </row>
    <row r="26" spans="1:16" ht="15" customHeight="1">
      <c r="A26" s="122" t="s">
        <v>182</v>
      </c>
      <c r="B26" s="5"/>
      <c r="C26" s="5"/>
      <c r="D26" s="5"/>
      <c r="E26" s="5"/>
      <c r="F26" s="5"/>
      <c r="G26" s="5"/>
      <c r="H26" s="5"/>
      <c r="I26" s="5"/>
      <c r="J26" s="5"/>
      <c r="K26" s="5"/>
      <c r="L26" s="5"/>
      <c r="M26" s="5"/>
      <c r="N26" s="5"/>
      <c r="O26" s="5"/>
      <c r="P26" s="5"/>
    </row>
    <row r="27" spans="1:16" ht="15" customHeight="1">
      <c r="A27" s="122" t="s">
        <v>178</v>
      </c>
      <c r="B27" s="109"/>
      <c r="C27" s="109"/>
      <c r="D27" s="109"/>
      <c r="E27" s="109"/>
      <c r="F27" s="109"/>
      <c r="G27" s="109"/>
      <c r="H27" s="109"/>
      <c r="I27" s="109"/>
      <c r="J27" s="109"/>
      <c r="K27" s="109"/>
      <c r="L27" s="109"/>
      <c r="M27" s="109"/>
      <c r="N27" s="109"/>
      <c r="O27" s="109"/>
      <c r="P27" s="109"/>
    </row>
    <row r="28" spans="1:16" ht="15" customHeight="1">
      <c r="A28" s="109" t="s">
        <v>180</v>
      </c>
      <c r="B28" s="5"/>
      <c r="C28" s="5"/>
      <c r="D28" s="5"/>
      <c r="E28" s="5"/>
      <c r="F28" s="5"/>
      <c r="G28" s="5"/>
      <c r="H28" s="5"/>
      <c r="I28" s="5"/>
      <c r="J28" s="5"/>
      <c r="K28" s="5"/>
      <c r="L28" s="5"/>
      <c r="M28" s="5"/>
      <c r="N28" s="5"/>
      <c r="O28" s="5"/>
      <c r="P28" s="5"/>
    </row>
    <row r="29" spans="1:16" ht="15" customHeight="1">
      <c r="A29" s="122" t="s">
        <v>181</v>
      </c>
      <c r="B29" s="5"/>
      <c r="C29" s="5"/>
      <c r="D29" s="5"/>
      <c r="E29" s="5"/>
      <c r="F29" s="5"/>
      <c r="G29" s="5"/>
      <c r="H29" s="5"/>
      <c r="I29" s="5"/>
      <c r="J29" s="5"/>
      <c r="K29" s="5"/>
      <c r="L29" s="5"/>
      <c r="M29" s="5"/>
      <c r="N29" s="5"/>
      <c r="O29" s="5"/>
      <c r="P29" s="5"/>
    </row>
    <row r="30" spans="1:16" ht="15" customHeight="1">
      <c r="A30" s="122" t="s">
        <v>216</v>
      </c>
      <c r="B30" s="12"/>
      <c r="C30" s="12"/>
      <c r="D30" s="12"/>
      <c r="E30" s="12"/>
      <c r="F30" s="12"/>
      <c r="G30" s="12"/>
      <c r="H30" s="12"/>
      <c r="I30" s="12"/>
      <c r="J30" s="12"/>
      <c r="K30" s="12"/>
      <c r="L30" s="12"/>
      <c r="M30" s="12"/>
      <c r="N30" s="12"/>
      <c r="O30" s="12"/>
      <c r="P30" s="12"/>
    </row>
    <row r="31" ht="15" customHeight="1">
      <c r="A31" s="114" t="s">
        <v>125</v>
      </c>
    </row>
    <row r="32" ht="15" customHeight="1">
      <c r="A32" s="114"/>
    </row>
    <row r="33" spans="1:2" ht="15" customHeight="1">
      <c r="A33" s="123" t="s">
        <v>204</v>
      </c>
      <c r="B33" s="111"/>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drawing r:id="rId2"/>
</worksheet>
</file>

<file path=xl/worksheets/sheet8.xml><?xml version="1.0" encoding="utf-8"?>
<worksheet xmlns="http://schemas.openxmlformats.org/spreadsheetml/2006/main" xmlns:r="http://schemas.openxmlformats.org/officeDocument/2006/relationships">
  <sheetPr>
    <tabColor theme="0" tint="-0.04997999966144562"/>
  </sheetPr>
  <dimension ref="A1:P3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6"/>
      <c r="B6" s="186"/>
      <c r="C6" s="186"/>
      <c r="D6" s="186"/>
      <c r="E6" s="186"/>
      <c r="F6" s="186"/>
      <c r="G6" s="186"/>
    </row>
    <row r="7" spans="1:7" ht="15" customHeight="1">
      <c r="A7" s="188" t="str">
        <f>"Table 2.4  "&amp;Contents!C14</f>
        <v>Table 2.4  Migrants, Sources of total income, By selected Country of birth–Provisional visas</v>
      </c>
      <c r="B7" s="188"/>
      <c r="C7" s="188"/>
      <c r="D7" s="188"/>
      <c r="E7" s="188"/>
      <c r="F7" s="188"/>
      <c r="G7" s="188"/>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93" t="s">
        <v>8</v>
      </c>
    </row>
    <row r="12" spans="1:16" ht="15" customHeight="1">
      <c r="A12" s="173" t="s">
        <v>288</v>
      </c>
      <c r="B12" s="142">
        <v>29063</v>
      </c>
      <c r="C12" s="142">
        <v>699647</v>
      </c>
      <c r="D12" s="158">
        <v>20752</v>
      </c>
      <c r="E12" s="126">
        <v>6873</v>
      </c>
      <c r="F12" s="126">
        <v>89080</v>
      </c>
      <c r="G12" s="126">
        <v>10464</v>
      </c>
      <c r="H12" s="126">
        <v>14193</v>
      </c>
      <c r="I12" s="126">
        <v>4016</v>
      </c>
      <c r="J12" s="158">
        <v>20</v>
      </c>
      <c r="K12" s="126">
        <v>336</v>
      </c>
      <c r="L12" s="126">
        <v>6243</v>
      </c>
      <c r="M12" s="126">
        <v>12500</v>
      </c>
      <c r="N12" s="126">
        <v>32122</v>
      </c>
      <c r="O12" s="126">
        <v>799219</v>
      </c>
      <c r="P12" s="158">
        <v>21758</v>
      </c>
    </row>
    <row r="13" spans="1:16" ht="15" customHeight="1">
      <c r="A13" s="174" t="s">
        <v>293</v>
      </c>
      <c r="B13" s="142">
        <v>13473</v>
      </c>
      <c r="C13" s="142">
        <v>219451</v>
      </c>
      <c r="D13" s="158">
        <v>10627</v>
      </c>
      <c r="E13" s="126">
        <v>948</v>
      </c>
      <c r="F13" s="126">
        <v>10884</v>
      </c>
      <c r="G13" s="126">
        <v>9121</v>
      </c>
      <c r="H13" s="126">
        <v>8601</v>
      </c>
      <c r="I13" s="126">
        <v>6698</v>
      </c>
      <c r="J13" s="158">
        <v>85</v>
      </c>
      <c r="K13" s="126">
        <v>144</v>
      </c>
      <c r="L13" s="126">
        <v>1394</v>
      </c>
      <c r="M13" s="126">
        <v>4570</v>
      </c>
      <c r="N13" s="126">
        <v>15822</v>
      </c>
      <c r="O13" s="126">
        <v>238127</v>
      </c>
      <c r="P13" s="158">
        <v>9367</v>
      </c>
    </row>
    <row r="14" spans="1:16" ht="15" customHeight="1">
      <c r="A14" s="173" t="s">
        <v>285</v>
      </c>
      <c r="B14" s="142">
        <v>13041</v>
      </c>
      <c r="C14" s="142">
        <v>386370</v>
      </c>
      <c r="D14" s="158">
        <v>27572</v>
      </c>
      <c r="E14" s="126">
        <v>861</v>
      </c>
      <c r="F14" s="126">
        <v>9189</v>
      </c>
      <c r="G14" s="126">
        <v>7491</v>
      </c>
      <c r="H14" s="126">
        <v>6983</v>
      </c>
      <c r="I14" s="126">
        <v>646</v>
      </c>
      <c r="J14" s="158">
        <v>24</v>
      </c>
      <c r="K14" s="126">
        <v>27</v>
      </c>
      <c r="L14" s="126">
        <v>196</v>
      </c>
      <c r="M14" s="126">
        <v>2691</v>
      </c>
      <c r="N14" s="126">
        <v>13375</v>
      </c>
      <c r="O14" s="126">
        <v>396470</v>
      </c>
      <c r="P14" s="158">
        <v>27654</v>
      </c>
    </row>
    <row r="15" spans="1:16" ht="15" customHeight="1">
      <c r="A15" s="173" t="s">
        <v>301</v>
      </c>
      <c r="B15" s="142">
        <v>4549</v>
      </c>
      <c r="C15" s="142">
        <v>109051</v>
      </c>
      <c r="D15" s="158">
        <v>21000</v>
      </c>
      <c r="E15" s="126">
        <v>1734</v>
      </c>
      <c r="F15" s="126">
        <v>20769</v>
      </c>
      <c r="G15" s="126">
        <v>9977</v>
      </c>
      <c r="H15" s="126">
        <v>1627</v>
      </c>
      <c r="I15" s="126">
        <v>763</v>
      </c>
      <c r="J15" s="158">
        <v>25</v>
      </c>
      <c r="K15" s="126">
        <v>337</v>
      </c>
      <c r="L15" s="126">
        <v>9921</v>
      </c>
      <c r="M15" s="126">
        <v>18366</v>
      </c>
      <c r="N15" s="126">
        <v>5403</v>
      </c>
      <c r="O15" s="126">
        <v>140696</v>
      </c>
      <c r="P15" s="158">
        <v>21841</v>
      </c>
    </row>
    <row r="16" spans="1:16" ht="15" customHeight="1">
      <c r="A16" s="173" t="s">
        <v>283</v>
      </c>
      <c r="B16" s="142">
        <v>4066</v>
      </c>
      <c r="C16" s="142">
        <v>87986</v>
      </c>
      <c r="D16" s="158">
        <v>18200</v>
      </c>
      <c r="E16" s="126">
        <v>180</v>
      </c>
      <c r="F16" s="126">
        <v>2265</v>
      </c>
      <c r="G16" s="126">
        <v>7010</v>
      </c>
      <c r="H16" s="126">
        <v>2098</v>
      </c>
      <c r="I16" s="126">
        <v>983</v>
      </c>
      <c r="J16" s="158">
        <v>52</v>
      </c>
      <c r="K16" s="126">
        <v>26</v>
      </c>
      <c r="L16" s="126">
        <v>181</v>
      </c>
      <c r="M16" s="126">
        <v>2247</v>
      </c>
      <c r="N16" s="126">
        <v>4280</v>
      </c>
      <c r="O16" s="126">
        <v>91275</v>
      </c>
      <c r="P16" s="158">
        <v>18075</v>
      </c>
    </row>
    <row r="17" spans="1:16" ht="15" customHeight="1">
      <c r="A17" s="173" t="s">
        <v>281</v>
      </c>
      <c r="B17" s="142">
        <v>3263</v>
      </c>
      <c r="C17" s="142">
        <v>99302</v>
      </c>
      <c r="D17" s="158">
        <v>28483</v>
      </c>
      <c r="E17" s="126">
        <v>151</v>
      </c>
      <c r="F17" s="126">
        <v>1661</v>
      </c>
      <c r="G17" s="126">
        <v>6720</v>
      </c>
      <c r="H17" s="126">
        <v>1417</v>
      </c>
      <c r="I17" s="126">
        <v>491</v>
      </c>
      <c r="J17" s="158">
        <v>26</v>
      </c>
      <c r="K17" s="126">
        <v>12</v>
      </c>
      <c r="L17" s="126">
        <v>44</v>
      </c>
      <c r="M17" s="126">
        <v>800</v>
      </c>
      <c r="N17" s="126">
        <v>3330</v>
      </c>
      <c r="O17" s="126">
        <v>101485</v>
      </c>
      <c r="P17" s="158">
        <v>28425</v>
      </c>
    </row>
    <row r="18" spans="1:16" ht="15" customHeight="1">
      <c r="A18" s="173" t="s">
        <v>286</v>
      </c>
      <c r="B18" s="142">
        <v>2957</v>
      </c>
      <c r="C18" s="142">
        <v>75695</v>
      </c>
      <c r="D18" s="158">
        <v>22392</v>
      </c>
      <c r="E18" s="126">
        <v>918</v>
      </c>
      <c r="F18" s="126">
        <v>10745</v>
      </c>
      <c r="G18" s="126">
        <v>9633</v>
      </c>
      <c r="H18" s="126">
        <v>1463</v>
      </c>
      <c r="I18" s="126">
        <v>279</v>
      </c>
      <c r="J18" s="158">
        <v>18</v>
      </c>
      <c r="K18" s="126">
        <v>15</v>
      </c>
      <c r="L18" s="126">
        <v>72</v>
      </c>
      <c r="M18" s="126">
        <v>2000</v>
      </c>
      <c r="N18" s="126">
        <v>3277</v>
      </c>
      <c r="O18" s="126">
        <v>86765</v>
      </c>
      <c r="P18" s="158">
        <v>23456</v>
      </c>
    </row>
    <row r="19" spans="1:16" ht="15" customHeight="1">
      <c r="A19" s="173" t="s">
        <v>284</v>
      </c>
      <c r="B19" s="142">
        <v>2812</v>
      </c>
      <c r="C19" s="142">
        <v>53728</v>
      </c>
      <c r="D19" s="158">
        <v>13140</v>
      </c>
      <c r="E19" s="126">
        <v>111</v>
      </c>
      <c r="F19" s="126">
        <v>941</v>
      </c>
      <c r="G19" s="126">
        <v>3948</v>
      </c>
      <c r="H19" s="126">
        <v>1547</v>
      </c>
      <c r="I19" s="126">
        <v>1538</v>
      </c>
      <c r="J19" s="158">
        <v>86</v>
      </c>
      <c r="K19" s="126">
        <v>31</v>
      </c>
      <c r="L19" s="126">
        <v>71</v>
      </c>
      <c r="M19" s="126">
        <v>987</v>
      </c>
      <c r="N19" s="126">
        <v>3040</v>
      </c>
      <c r="O19" s="126">
        <v>56436</v>
      </c>
      <c r="P19" s="158">
        <v>12417</v>
      </c>
    </row>
    <row r="20" spans="1:16" ht="15" customHeight="1">
      <c r="A20" s="173" t="s">
        <v>287</v>
      </c>
      <c r="B20" s="142">
        <v>2649</v>
      </c>
      <c r="C20" s="142">
        <v>59971</v>
      </c>
      <c r="D20" s="158">
        <v>19363</v>
      </c>
      <c r="E20" s="126">
        <v>211</v>
      </c>
      <c r="F20" s="126">
        <v>2928</v>
      </c>
      <c r="G20" s="126">
        <v>12451</v>
      </c>
      <c r="H20" s="126">
        <v>1277</v>
      </c>
      <c r="I20" s="126">
        <v>449</v>
      </c>
      <c r="J20" s="158">
        <v>42</v>
      </c>
      <c r="K20" s="126">
        <v>10</v>
      </c>
      <c r="L20" s="126">
        <v>74</v>
      </c>
      <c r="M20" s="126">
        <v>164</v>
      </c>
      <c r="N20" s="126">
        <v>2850</v>
      </c>
      <c r="O20" s="126">
        <v>63547</v>
      </c>
      <c r="P20" s="158">
        <v>19132</v>
      </c>
    </row>
    <row r="21" spans="1:16" ht="15" customHeight="1">
      <c r="A21" s="173" t="s">
        <v>292</v>
      </c>
      <c r="B21" s="142">
        <v>2577</v>
      </c>
      <c r="C21" s="142">
        <v>59446</v>
      </c>
      <c r="D21" s="158">
        <v>19388</v>
      </c>
      <c r="E21" s="126">
        <v>113</v>
      </c>
      <c r="F21" s="126">
        <v>1204</v>
      </c>
      <c r="G21" s="126">
        <v>5900</v>
      </c>
      <c r="H21" s="126">
        <v>1543</v>
      </c>
      <c r="I21" s="126">
        <v>1164</v>
      </c>
      <c r="J21" s="158">
        <v>76</v>
      </c>
      <c r="K21" s="126">
        <v>13</v>
      </c>
      <c r="L21" s="126">
        <v>28</v>
      </c>
      <c r="M21" s="126">
        <v>144</v>
      </c>
      <c r="N21" s="126">
        <v>2723</v>
      </c>
      <c r="O21" s="126">
        <v>61898</v>
      </c>
      <c r="P21" s="158">
        <v>18882</v>
      </c>
    </row>
    <row r="22" spans="1:16" s="7" customFormat="1" ht="15" customHeight="1">
      <c r="A22" s="173" t="s">
        <v>7</v>
      </c>
      <c r="B22" s="142">
        <v>21232</v>
      </c>
      <c r="C22" s="142">
        <v>582257</v>
      </c>
      <c r="D22" s="158">
        <v>23396</v>
      </c>
      <c r="E22" s="126">
        <v>2897</v>
      </c>
      <c r="F22" s="126">
        <v>36800</v>
      </c>
      <c r="G22" s="126">
        <v>8346</v>
      </c>
      <c r="H22" s="126">
        <v>10907</v>
      </c>
      <c r="I22" s="126">
        <v>5692</v>
      </c>
      <c r="J22" s="158">
        <v>42</v>
      </c>
      <c r="K22" s="126">
        <v>226</v>
      </c>
      <c r="L22" s="126">
        <v>1723</v>
      </c>
      <c r="M22" s="126">
        <v>2620</v>
      </c>
      <c r="N22" s="126">
        <v>22698</v>
      </c>
      <c r="O22" s="126">
        <v>626594</v>
      </c>
      <c r="P22" s="158">
        <v>23611</v>
      </c>
    </row>
    <row r="23" spans="1:16" s="10" customFormat="1" ht="15" customHeight="1">
      <c r="A23" s="4" t="s">
        <v>45</v>
      </c>
      <c r="B23" s="143">
        <v>99988</v>
      </c>
      <c r="C23" s="143">
        <v>2441141</v>
      </c>
      <c r="D23" s="159">
        <v>20597</v>
      </c>
      <c r="E23" s="127">
        <v>15052</v>
      </c>
      <c r="F23" s="127">
        <v>187260</v>
      </c>
      <c r="G23" s="127">
        <v>9529</v>
      </c>
      <c r="H23" s="127">
        <v>51803</v>
      </c>
      <c r="I23" s="127">
        <v>22899</v>
      </c>
      <c r="J23" s="159">
        <v>35</v>
      </c>
      <c r="K23" s="127">
        <v>1180</v>
      </c>
      <c r="L23" s="127">
        <v>20016</v>
      </c>
      <c r="M23" s="127">
        <v>8492</v>
      </c>
      <c r="N23" s="127">
        <v>109249</v>
      </c>
      <c r="O23" s="127">
        <v>2671583</v>
      </c>
      <c r="P23" s="159">
        <v>20800</v>
      </c>
    </row>
    <row r="25" spans="1:16" ht="15" customHeight="1">
      <c r="A25" s="5" t="s">
        <v>143</v>
      </c>
      <c r="B25" s="5"/>
      <c r="C25" s="5"/>
      <c r="D25" s="5"/>
      <c r="E25" s="5"/>
      <c r="F25" s="5"/>
      <c r="G25" s="5"/>
      <c r="H25" s="5"/>
      <c r="I25" s="5"/>
      <c r="J25" s="5"/>
      <c r="K25" s="5"/>
      <c r="L25" s="5"/>
      <c r="M25" s="5"/>
      <c r="N25" s="5"/>
      <c r="O25" s="5"/>
      <c r="P25" s="5"/>
    </row>
    <row r="26" spans="1:16" ht="15" customHeight="1">
      <c r="A26" s="5" t="s">
        <v>182</v>
      </c>
      <c r="B26" s="5"/>
      <c r="C26" s="5"/>
      <c r="D26" s="5"/>
      <c r="E26" s="5"/>
      <c r="F26" s="5"/>
      <c r="G26" s="5"/>
      <c r="H26" s="5"/>
      <c r="I26" s="5"/>
      <c r="J26" s="5"/>
      <c r="K26" s="5"/>
      <c r="L26" s="5"/>
      <c r="M26" s="5"/>
      <c r="N26" s="5"/>
      <c r="O26" s="5"/>
      <c r="P26" s="5"/>
    </row>
    <row r="27" spans="1:16" ht="15" customHeight="1">
      <c r="A27" s="5" t="s">
        <v>178</v>
      </c>
      <c r="B27" s="108"/>
      <c r="C27" s="108"/>
      <c r="D27" s="108"/>
      <c r="E27" s="108"/>
      <c r="F27" s="108"/>
      <c r="G27" s="108"/>
      <c r="H27" s="108"/>
      <c r="I27" s="108"/>
      <c r="J27" s="108"/>
      <c r="K27" s="108"/>
      <c r="L27" s="108"/>
      <c r="M27" s="108"/>
      <c r="N27" s="108"/>
      <c r="O27" s="108"/>
      <c r="P27" s="108"/>
    </row>
    <row r="28" spans="1:16" ht="15" customHeight="1">
      <c r="A28" s="108" t="s">
        <v>180</v>
      </c>
      <c r="B28" s="5"/>
      <c r="C28" s="5"/>
      <c r="D28" s="5"/>
      <c r="E28" s="5"/>
      <c r="F28" s="5"/>
      <c r="G28" s="5"/>
      <c r="H28" s="5"/>
      <c r="I28" s="5"/>
      <c r="J28" s="5"/>
      <c r="K28" s="5"/>
      <c r="L28" s="5"/>
      <c r="M28" s="5"/>
      <c r="N28" s="5"/>
      <c r="O28" s="5"/>
      <c r="P28" s="5"/>
    </row>
    <row r="29" spans="1:16" ht="15" customHeight="1">
      <c r="A29" s="5" t="s">
        <v>181</v>
      </c>
      <c r="B29" s="5"/>
      <c r="C29" s="5"/>
      <c r="D29" s="5"/>
      <c r="E29" s="5"/>
      <c r="F29" s="5"/>
      <c r="G29" s="5"/>
      <c r="H29" s="5"/>
      <c r="I29" s="5"/>
      <c r="J29" s="5"/>
      <c r="K29" s="5"/>
      <c r="L29" s="5"/>
      <c r="M29" s="5"/>
      <c r="N29" s="5"/>
      <c r="O29" s="5"/>
      <c r="P29" s="5"/>
    </row>
    <row r="30" spans="1:16" ht="15" customHeight="1">
      <c r="A30" s="122" t="s">
        <v>216</v>
      </c>
      <c r="B30" s="12"/>
      <c r="C30" s="12"/>
      <c r="D30" s="12"/>
      <c r="E30" s="12"/>
      <c r="F30" s="12"/>
      <c r="G30" s="12"/>
      <c r="H30" s="12"/>
      <c r="I30" s="12"/>
      <c r="J30" s="12"/>
      <c r="K30" s="12"/>
      <c r="L30" s="12"/>
      <c r="M30" s="12"/>
      <c r="N30" s="12"/>
      <c r="O30" s="12"/>
      <c r="P30" s="12"/>
    </row>
    <row r="31" spans="1:16" ht="15" customHeight="1">
      <c r="A31" s="12" t="s">
        <v>125</v>
      </c>
      <c r="B31" s="12"/>
      <c r="C31" s="12"/>
      <c r="D31" s="12"/>
      <c r="E31" s="12"/>
      <c r="F31" s="12"/>
      <c r="G31" s="12"/>
      <c r="H31" s="12"/>
      <c r="I31" s="12"/>
      <c r="J31" s="12"/>
      <c r="K31" s="12"/>
      <c r="L31" s="12"/>
      <c r="M31" s="12"/>
      <c r="N31" s="12"/>
      <c r="O31" s="12"/>
      <c r="P31" s="12"/>
    </row>
    <row r="33" spans="1:2" ht="15" customHeight="1">
      <c r="A33" s="111" t="s">
        <v>204</v>
      </c>
      <c r="B33" s="111"/>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9.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H1"/>
      <selection pane="topRight" activeCell="A1" sqref="A1:H1"/>
      <selection pane="bottomLeft" activeCell="A1" sqref="A1:H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306</v>
      </c>
      <c r="B3" s="183"/>
      <c r="C3" s="183"/>
      <c r="D3" s="183"/>
      <c r="E3" s="183"/>
      <c r="F3" s="183"/>
      <c r="G3" s="183"/>
      <c r="H3" s="183"/>
      <c r="I3" s="183"/>
      <c r="J3" s="183"/>
      <c r="K3" s="183"/>
      <c r="L3" s="183"/>
      <c r="M3" s="183"/>
      <c r="N3" s="183"/>
      <c r="O3" s="183"/>
      <c r="P3" s="183"/>
    </row>
    <row r="4" spans="1:4" ht="15" customHeight="1">
      <c r="A4" s="30"/>
      <c r="B4" s="31"/>
      <c r="C4" s="31"/>
      <c r="D4" s="31"/>
    </row>
    <row r="5" ht="18.75" customHeight="1">
      <c r="A5" s="32" t="str">
        <f>Contents!A5</f>
        <v>Linked Migrant Taxpayer Records from the 2016-17 Personal Income Tax and Migrants Integrated Dataset (PITMID)</v>
      </c>
    </row>
    <row r="6" ht="15" customHeight="1">
      <c r="A6" s="32"/>
    </row>
    <row r="7" ht="15" customHeight="1">
      <c r="A7" s="33" t="str">
        <f>"Table 3  "&amp;Contents!C15</f>
        <v>Table 3  Migrants, Sources of total income, By Sex and Age group</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3" t="s">
        <v>43</v>
      </c>
      <c r="C11" s="12"/>
      <c r="F11" s="12"/>
      <c r="I11" s="12"/>
      <c r="L11" s="12"/>
      <c r="O11" s="12"/>
    </row>
    <row r="12" spans="1:16" ht="15" customHeight="1">
      <c r="A12" s="13" t="s">
        <v>133</v>
      </c>
      <c r="B12" s="148">
        <v>15320</v>
      </c>
      <c r="C12" s="148">
        <v>142672</v>
      </c>
      <c r="D12" s="148">
        <v>5066</v>
      </c>
      <c r="E12" s="148">
        <v>311</v>
      </c>
      <c r="F12" s="148">
        <v>4930</v>
      </c>
      <c r="G12" s="148">
        <v>9982</v>
      </c>
      <c r="H12" s="148">
        <v>3959</v>
      </c>
      <c r="I12" s="148">
        <v>19371</v>
      </c>
      <c r="J12" s="148">
        <v>22</v>
      </c>
      <c r="K12" s="148">
        <v>123</v>
      </c>
      <c r="L12" s="148">
        <v>1672</v>
      </c>
      <c r="M12" s="148">
        <v>2211</v>
      </c>
      <c r="N12" s="148">
        <v>16073</v>
      </c>
      <c r="O12" s="148">
        <v>168635</v>
      </c>
      <c r="P12" s="148">
        <v>5140</v>
      </c>
    </row>
    <row r="13" spans="1:16" ht="15" customHeight="1">
      <c r="A13" s="13" t="s">
        <v>54</v>
      </c>
      <c r="B13" s="148">
        <v>99237</v>
      </c>
      <c r="C13" s="148">
        <v>2734335</v>
      </c>
      <c r="D13" s="148">
        <v>22550</v>
      </c>
      <c r="E13" s="148">
        <v>12920</v>
      </c>
      <c r="F13" s="148">
        <v>186188</v>
      </c>
      <c r="G13" s="148">
        <v>10619</v>
      </c>
      <c r="H13" s="148">
        <v>49175</v>
      </c>
      <c r="I13" s="148">
        <v>81510</v>
      </c>
      <c r="J13" s="148">
        <v>36</v>
      </c>
      <c r="K13" s="148">
        <v>1581</v>
      </c>
      <c r="L13" s="148">
        <v>13982</v>
      </c>
      <c r="M13" s="148">
        <v>1159</v>
      </c>
      <c r="N13" s="148">
        <v>107863</v>
      </c>
      <c r="O13" s="148">
        <v>3016333</v>
      </c>
      <c r="P13" s="148">
        <v>22961</v>
      </c>
    </row>
    <row r="14" spans="1:16" ht="15" customHeight="1">
      <c r="A14" s="13" t="s">
        <v>36</v>
      </c>
      <c r="B14" s="148">
        <v>328617</v>
      </c>
      <c r="C14" s="148">
        <v>20403361</v>
      </c>
      <c r="D14" s="148">
        <v>55614</v>
      </c>
      <c r="E14" s="148">
        <v>69420</v>
      </c>
      <c r="F14" s="148">
        <v>1223745</v>
      </c>
      <c r="G14" s="148">
        <v>11000</v>
      </c>
      <c r="H14" s="148">
        <v>214977</v>
      </c>
      <c r="I14" s="148">
        <v>156184</v>
      </c>
      <c r="J14" s="148">
        <v>69</v>
      </c>
      <c r="K14" s="148">
        <v>9023</v>
      </c>
      <c r="L14" s="148">
        <v>89408</v>
      </c>
      <c r="M14" s="148">
        <v>970</v>
      </c>
      <c r="N14" s="148">
        <v>364748</v>
      </c>
      <c r="O14" s="148">
        <v>21873991</v>
      </c>
      <c r="P14" s="148">
        <v>53429</v>
      </c>
    </row>
    <row r="15" spans="1:16" ht="15" customHeight="1">
      <c r="A15" s="13" t="s">
        <v>37</v>
      </c>
      <c r="B15" s="148">
        <v>268241</v>
      </c>
      <c r="C15" s="148">
        <v>24556486</v>
      </c>
      <c r="D15" s="148">
        <v>76491</v>
      </c>
      <c r="E15" s="148">
        <v>57353</v>
      </c>
      <c r="F15" s="148">
        <v>1685174</v>
      </c>
      <c r="G15" s="148">
        <v>13656</v>
      </c>
      <c r="H15" s="148">
        <v>189106</v>
      </c>
      <c r="I15" s="148">
        <v>424484</v>
      </c>
      <c r="J15" s="148">
        <v>63</v>
      </c>
      <c r="K15" s="148">
        <v>13578</v>
      </c>
      <c r="L15" s="148">
        <v>125029</v>
      </c>
      <c r="M15" s="148">
        <v>669</v>
      </c>
      <c r="N15" s="148">
        <v>305047</v>
      </c>
      <c r="O15" s="148">
        <v>26802150</v>
      </c>
      <c r="P15" s="148">
        <v>70852</v>
      </c>
    </row>
    <row r="16" spans="1:16" ht="15" customHeight="1">
      <c r="A16" s="13" t="s">
        <v>38</v>
      </c>
      <c r="B16" s="148">
        <v>117527</v>
      </c>
      <c r="C16" s="148">
        <v>12214210</v>
      </c>
      <c r="D16" s="148">
        <v>78840</v>
      </c>
      <c r="E16" s="148">
        <v>25812</v>
      </c>
      <c r="F16" s="148">
        <v>977162</v>
      </c>
      <c r="G16" s="148">
        <v>18052</v>
      </c>
      <c r="H16" s="148">
        <v>87323</v>
      </c>
      <c r="I16" s="148">
        <v>406536</v>
      </c>
      <c r="J16" s="148">
        <v>71</v>
      </c>
      <c r="K16" s="148">
        <v>10405</v>
      </c>
      <c r="L16" s="148">
        <v>136640</v>
      </c>
      <c r="M16" s="148">
        <v>1385</v>
      </c>
      <c r="N16" s="148">
        <v>140515</v>
      </c>
      <c r="O16" s="148">
        <v>13731504</v>
      </c>
      <c r="P16" s="148">
        <v>70258</v>
      </c>
    </row>
    <row r="17" spans="1:16" ht="15" customHeight="1">
      <c r="A17" s="13" t="s">
        <v>55</v>
      </c>
      <c r="B17" s="148">
        <v>32364</v>
      </c>
      <c r="C17" s="148">
        <v>2697349</v>
      </c>
      <c r="D17" s="148">
        <v>55665</v>
      </c>
      <c r="E17" s="148">
        <v>8334</v>
      </c>
      <c r="F17" s="148">
        <v>276726</v>
      </c>
      <c r="G17" s="148">
        <v>16426</v>
      </c>
      <c r="H17" s="148">
        <v>33906</v>
      </c>
      <c r="I17" s="148">
        <v>294066</v>
      </c>
      <c r="J17" s="148">
        <v>436</v>
      </c>
      <c r="K17" s="148">
        <v>10340</v>
      </c>
      <c r="L17" s="148">
        <v>280571</v>
      </c>
      <c r="M17" s="148">
        <v>14025</v>
      </c>
      <c r="N17" s="148">
        <v>49256</v>
      </c>
      <c r="O17" s="148">
        <v>3542145</v>
      </c>
      <c r="P17" s="148">
        <v>42914</v>
      </c>
    </row>
    <row r="18" spans="1:16" s="7" customFormat="1" ht="15" customHeight="1">
      <c r="A18" s="9" t="s">
        <v>4</v>
      </c>
      <c r="B18" s="149">
        <v>861304</v>
      </c>
      <c r="C18" s="149">
        <v>62753471</v>
      </c>
      <c r="D18" s="149">
        <v>58311</v>
      </c>
      <c r="E18" s="149">
        <v>174144</v>
      </c>
      <c r="F18" s="149">
        <v>4349806</v>
      </c>
      <c r="G18" s="149">
        <v>12972</v>
      </c>
      <c r="H18" s="149">
        <v>578448</v>
      </c>
      <c r="I18" s="149">
        <v>1380503</v>
      </c>
      <c r="J18" s="149">
        <v>66</v>
      </c>
      <c r="K18" s="149">
        <v>45049</v>
      </c>
      <c r="L18" s="149">
        <v>648067</v>
      </c>
      <c r="M18" s="149">
        <v>2017</v>
      </c>
      <c r="N18" s="149">
        <v>983502</v>
      </c>
      <c r="O18" s="149">
        <v>69131064</v>
      </c>
      <c r="P18" s="149">
        <v>54460</v>
      </c>
    </row>
    <row r="19" spans="1:16" ht="15" customHeight="1">
      <c r="A19" s="3" t="s">
        <v>44</v>
      </c>
      <c r="B19" s="102"/>
      <c r="C19" s="102"/>
      <c r="D19" s="102"/>
      <c r="E19" s="102"/>
      <c r="F19" s="102"/>
      <c r="G19" s="102"/>
      <c r="H19" s="102"/>
      <c r="I19" s="102"/>
      <c r="J19" s="102"/>
      <c r="K19" s="102"/>
      <c r="L19" s="102"/>
      <c r="M19" s="102"/>
      <c r="N19" s="102"/>
      <c r="O19" s="102"/>
      <c r="P19" s="102"/>
    </row>
    <row r="20" spans="1:16" ht="15" customHeight="1">
      <c r="A20" s="13" t="s">
        <v>133</v>
      </c>
      <c r="B20" s="148">
        <v>15754</v>
      </c>
      <c r="C20" s="148">
        <v>115542</v>
      </c>
      <c r="D20" s="148">
        <v>4940</v>
      </c>
      <c r="E20" s="148">
        <v>146</v>
      </c>
      <c r="F20" s="148">
        <v>2069</v>
      </c>
      <c r="G20" s="148">
        <v>8177</v>
      </c>
      <c r="H20" s="148">
        <v>4077</v>
      </c>
      <c r="I20" s="148">
        <v>14431</v>
      </c>
      <c r="J20" s="148">
        <v>22</v>
      </c>
      <c r="K20" s="148">
        <v>88</v>
      </c>
      <c r="L20" s="148">
        <v>525</v>
      </c>
      <c r="M20" s="148">
        <v>1624</v>
      </c>
      <c r="N20" s="148">
        <v>16288</v>
      </c>
      <c r="O20" s="148">
        <v>132683</v>
      </c>
      <c r="P20" s="148">
        <v>4977</v>
      </c>
    </row>
    <row r="21" spans="1:16" ht="15" customHeight="1">
      <c r="A21" s="13" t="s">
        <v>54</v>
      </c>
      <c r="B21" s="148">
        <v>96747</v>
      </c>
      <c r="C21" s="148">
        <v>2423839</v>
      </c>
      <c r="D21" s="148">
        <v>20352</v>
      </c>
      <c r="E21" s="148">
        <v>5339</v>
      </c>
      <c r="F21" s="148">
        <v>64482</v>
      </c>
      <c r="G21" s="148">
        <v>7593</v>
      </c>
      <c r="H21" s="148">
        <v>52195</v>
      </c>
      <c r="I21" s="148">
        <v>96223</v>
      </c>
      <c r="J21" s="148">
        <v>49</v>
      </c>
      <c r="K21" s="148">
        <v>1058</v>
      </c>
      <c r="L21" s="148">
        <v>8294</v>
      </c>
      <c r="M21" s="148">
        <v>1000</v>
      </c>
      <c r="N21" s="148">
        <v>102942</v>
      </c>
      <c r="O21" s="148">
        <v>2592912</v>
      </c>
      <c r="P21" s="148">
        <v>20293</v>
      </c>
    </row>
    <row r="22" spans="1:16" ht="15" customHeight="1">
      <c r="A22" s="13" t="s">
        <v>36</v>
      </c>
      <c r="B22" s="148">
        <v>332937</v>
      </c>
      <c r="C22" s="148">
        <v>15763392</v>
      </c>
      <c r="D22" s="148">
        <v>42511</v>
      </c>
      <c r="E22" s="148">
        <v>35512</v>
      </c>
      <c r="F22" s="148">
        <v>582710</v>
      </c>
      <c r="G22" s="148">
        <v>8854</v>
      </c>
      <c r="H22" s="148">
        <v>234634</v>
      </c>
      <c r="I22" s="148">
        <v>304302</v>
      </c>
      <c r="J22" s="148">
        <v>85</v>
      </c>
      <c r="K22" s="148">
        <v>7148</v>
      </c>
      <c r="L22" s="148">
        <v>49316</v>
      </c>
      <c r="M22" s="148">
        <v>698</v>
      </c>
      <c r="N22" s="148">
        <v>366865</v>
      </c>
      <c r="O22" s="148">
        <v>16703717</v>
      </c>
      <c r="P22" s="148">
        <v>40133</v>
      </c>
    </row>
    <row r="23" spans="1:16" ht="15" customHeight="1">
      <c r="A23" s="13" t="s">
        <v>37</v>
      </c>
      <c r="B23" s="148">
        <v>228826</v>
      </c>
      <c r="C23" s="148">
        <v>13473233</v>
      </c>
      <c r="D23" s="148">
        <v>49026</v>
      </c>
      <c r="E23" s="148">
        <v>34362</v>
      </c>
      <c r="F23" s="148">
        <v>813211</v>
      </c>
      <c r="G23" s="148">
        <v>11067</v>
      </c>
      <c r="H23" s="148">
        <v>179969</v>
      </c>
      <c r="I23" s="148">
        <v>609387</v>
      </c>
      <c r="J23" s="148">
        <v>94</v>
      </c>
      <c r="K23" s="148">
        <v>10777</v>
      </c>
      <c r="L23" s="148">
        <v>73386</v>
      </c>
      <c r="M23" s="148">
        <v>657</v>
      </c>
      <c r="N23" s="148">
        <v>267800</v>
      </c>
      <c r="O23" s="148">
        <v>14966524</v>
      </c>
      <c r="P23" s="148">
        <v>44778</v>
      </c>
    </row>
    <row r="24" spans="1:16" ht="15" customHeight="1">
      <c r="A24" s="13" t="s">
        <v>38</v>
      </c>
      <c r="B24" s="148">
        <v>100319</v>
      </c>
      <c r="C24" s="148">
        <v>6124724</v>
      </c>
      <c r="D24" s="148">
        <v>49223</v>
      </c>
      <c r="E24" s="148">
        <v>15938</v>
      </c>
      <c r="F24" s="148">
        <v>394074</v>
      </c>
      <c r="G24" s="148">
        <v>13197</v>
      </c>
      <c r="H24" s="148">
        <v>82100</v>
      </c>
      <c r="I24" s="148">
        <v>412989</v>
      </c>
      <c r="J24" s="148">
        <v>134</v>
      </c>
      <c r="K24" s="148">
        <v>7753</v>
      </c>
      <c r="L24" s="148">
        <v>65322</v>
      </c>
      <c r="M24" s="148">
        <v>1143</v>
      </c>
      <c r="N24" s="148">
        <v>121126</v>
      </c>
      <c r="O24" s="148">
        <v>6999747</v>
      </c>
      <c r="P24" s="148">
        <v>44556</v>
      </c>
    </row>
    <row r="25" spans="1:16" ht="15" customHeight="1">
      <c r="A25" s="13" t="s">
        <v>55</v>
      </c>
      <c r="B25" s="148">
        <v>26314</v>
      </c>
      <c r="C25" s="148">
        <v>1293399</v>
      </c>
      <c r="D25" s="148">
        <v>38364</v>
      </c>
      <c r="E25" s="148">
        <v>4631</v>
      </c>
      <c r="F25" s="148">
        <v>90662</v>
      </c>
      <c r="G25" s="148">
        <v>13090</v>
      </c>
      <c r="H25" s="148">
        <v>31591</v>
      </c>
      <c r="I25" s="148">
        <v>275429</v>
      </c>
      <c r="J25" s="148">
        <v>844</v>
      </c>
      <c r="K25" s="148">
        <v>8138</v>
      </c>
      <c r="L25" s="148">
        <v>127490</v>
      </c>
      <c r="M25" s="148">
        <v>8456</v>
      </c>
      <c r="N25" s="148">
        <v>42285</v>
      </c>
      <c r="O25" s="148">
        <v>1787193</v>
      </c>
      <c r="P25" s="148">
        <v>28323</v>
      </c>
    </row>
    <row r="26" spans="1:16" s="7" customFormat="1" ht="15" customHeight="1">
      <c r="A26" s="9" t="s">
        <v>4</v>
      </c>
      <c r="B26" s="149">
        <v>800901</v>
      </c>
      <c r="C26" s="149">
        <v>39193219</v>
      </c>
      <c r="D26" s="149">
        <v>40949</v>
      </c>
      <c r="E26" s="149">
        <v>95935</v>
      </c>
      <c r="F26" s="149">
        <v>1945923</v>
      </c>
      <c r="G26" s="149">
        <v>10343</v>
      </c>
      <c r="H26" s="149">
        <v>584557</v>
      </c>
      <c r="I26" s="149">
        <v>1717699</v>
      </c>
      <c r="J26" s="149">
        <v>92</v>
      </c>
      <c r="K26" s="149">
        <v>34961</v>
      </c>
      <c r="L26" s="149">
        <v>325879</v>
      </c>
      <c r="M26" s="149">
        <v>1629</v>
      </c>
      <c r="N26" s="149">
        <v>917314</v>
      </c>
      <c r="O26" s="149">
        <v>43183165</v>
      </c>
      <c r="P26" s="149">
        <v>37761</v>
      </c>
    </row>
    <row r="27" spans="1:16" ht="15" customHeight="1">
      <c r="A27" s="3" t="s">
        <v>195</v>
      </c>
      <c r="B27" s="102"/>
      <c r="C27" s="102"/>
      <c r="D27" s="102"/>
      <c r="E27" s="102"/>
      <c r="F27" s="102"/>
      <c r="G27" s="102"/>
      <c r="H27" s="102"/>
      <c r="I27" s="102"/>
      <c r="J27" s="102"/>
      <c r="K27" s="102"/>
      <c r="L27" s="102"/>
      <c r="M27" s="102"/>
      <c r="N27" s="102"/>
      <c r="O27" s="102"/>
      <c r="P27" s="102"/>
    </row>
    <row r="28" spans="1:16" ht="15" customHeight="1">
      <c r="A28" s="13" t="s">
        <v>133</v>
      </c>
      <c r="B28" s="148">
        <v>31075</v>
      </c>
      <c r="C28" s="148">
        <v>257983</v>
      </c>
      <c r="D28" s="148">
        <v>5000</v>
      </c>
      <c r="E28" s="148">
        <v>454</v>
      </c>
      <c r="F28" s="148">
        <v>6852</v>
      </c>
      <c r="G28" s="148">
        <v>9121</v>
      </c>
      <c r="H28" s="148">
        <v>8035</v>
      </c>
      <c r="I28" s="148">
        <v>33890</v>
      </c>
      <c r="J28" s="148">
        <v>22</v>
      </c>
      <c r="K28" s="148">
        <v>209</v>
      </c>
      <c r="L28" s="148">
        <v>2201</v>
      </c>
      <c r="M28" s="148">
        <v>2084</v>
      </c>
      <c r="N28" s="148">
        <v>32356</v>
      </c>
      <c r="O28" s="148">
        <v>300805</v>
      </c>
      <c r="P28" s="148">
        <v>5051</v>
      </c>
    </row>
    <row r="29" spans="1:16" ht="15" customHeight="1">
      <c r="A29" s="13" t="s">
        <v>54</v>
      </c>
      <c r="B29" s="148">
        <v>196000</v>
      </c>
      <c r="C29" s="148">
        <v>5158299</v>
      </c>
      <c r="D29" s="148">
        <v>21382</v>
      </c>
      <c r="E29" s="148">
        <v>18262</v>
      </c>
      <c r="F29" s="148">
        <v>250550</v>
      </c>
      <c r="G29" s="148">
        <v>9700</v>
      </c>
      <c r="H29" s="148">
        <v>101376</v>
      </c>
      <c r="I29" s="148">
        <v>178461</v>
      </c>
      <c r="J29" s="148">
        <v>42</v>
      </c>
      <c r="K29" s="148">
        <v>2639</v>
      </c>
      <c r="L29" s="148">
        <v>21921</v>
      </c>
      <c r="M29" s="148">
        <v>1123</v>
      </c>
      <c r="N29" s="148">
        <v>210824</v>
      </c>
      <c r="O29" s="148">
        <v>5608153</v>
      </c>
      <c r="P29" s="148">
        <v>21565</v>
      </c>
    </row>
    <row r="30" spans="1:16" ht="15" customHeight="1">
      <c r="A30" s="13" t="s">
        <v>36</v>
      </c>
      <c r="B30" s="148">
        <v>661631</v>
      </c>
      <c r="C30" s="148">
        <v>36171505</v>
      </c>
      <c r="D30" s="148">
        <v>49236</v>
      </c>
      <c r="E30" s="148">
        <v>104939</v>
      </c>
      <c r="F30" s="148">
        <v>1806288</v>
      </c>
      <c r="G30" s="148">
        <v>10182</v>
      </c>
      <c r="H30" s="148">
        <v>449655</v>
      </c>
      <c r="I30" s="148">
        <v>460068</v>
      </c>
      <c r="J30" s="148">
        <v>77</v>
      </c>
      <c r="K30" s="148">
        <v>16171</v>
      </c>
      <c r="L30" s="148">
        <v>138742</v>
      </c>
      <c r="M30" s="148">
        <v>830</v>
      </c>
      <c r="N30" s="148">
        <v>731698</v>
      </c>
      <c r="O30" s="148">
        <v>38580756</v>
      </c>
      <c r="P30" s="148">
        <v>46596</v>
      </c>
    </row>
    <row r="31" spans="1:16" ht="15" customHeight="1">
      <c r="A31" s="13" t="s">
        <v>37</v>
      </c>
      <c r="B31" s="148">
        <v>497113</v>
      </c>
      <c r="C31" s="148">
        <v>38030638</v>
      </c>
      <c r="D31" s="148">
        <v>62782</v>
      </c>
      <c r="E31" s="148">
        <v>91721</v>
      </c>
      <c r="F31" s="148">
        <v>2496765</v>
      </c>
      <c r="G31" s="148">
        <v>12592</v>
      </c>
      <c r="H31" s="148">
        <v>369109</v>
      </c>
      <c r="I31" s="148">
        <v>1034595</v>
      </c>
      <c r="J31" s="148">
        <v>77</v>
      </c>
      <c r="K31" s="148">
        <v>24359</v>
      </c>
      <c r="L31" s="148">
        <v>198027</v>
      </c>
      <c r="M31" s="148">
        <v>662</v>
      </c>
      <c r="N31" s="148">
        <v>572895</v>
      </c>
      <c r="O31" s="148">
        <v>41773033</v>
      </c>
      <c r="P31" s="148">
        <v>57771</v>
      </c>
    </row>
    <row r="32" spans="1:16" ht="15" customHeight="1">
      <c r="A32" s="13" t="s">
        <v>38</v>
      </c>
      <c r="B32" s="148">
        <v>217862</v>
      </c>
      <c r="C32" s="148">
        <v>18344638</v>
      </c>
      <c r="D32" s="148">
        <v>63359</v>
      </c>
      <c r="E32" s="148">
        <v>41754</v>
      </c>
      <c r="F32" s="148">
        <v>1370421</v>
      </c>
      <c r="G32" s="148">
        <v>15920</v>
      </c>
      <c r="H32" s="148">
        <v>169421</v>
      </c>
      <c r="I32" s="148">
        <v>821189</v>
      </c>
      <c r="J32" s="148">
        <v>98</v>
      </c>
      <c r="K32" s="148">
        <v>18161</v>
      </c>
      <c r="L32" s="148">
        <v>203122</v>
      </c>
      <c r="M32" s="148">
        <v>1272</v>
      </c>
      <c r="N32" s="148">
        <v>261659</v>
      </c>
      <c r="O32" s="148">
        <v>20738701</v>
      </c>
      <c r="P32" s="148">
        <v>56677</v>
      </c>
    </row>
    <row r="33" spans="1:16" ht="15" customHeight="1">
      <c r="A33" s="13" t="s">
        <v>55</v>
      </c>
      <c r="B33" s="148">
        <v>58679</v>
      </c>
      <c r="C33" s="148">
        <v>3989709</v>
      </c>
      <c r="D33" s="148">
        <v>46794</v>
      </c>
      <c r="E33" s="148">
        <v>12967</v>
      </c>
      <c r="F33" s="148">
        <v>367916</v>
      </c>
      <c r="G33" s="148">
        <v>15127</v>
      </c>
      <c r="H33" s="148">
        <v>65503</v>
      </c>
      <c r="I33" s="148">
        <v>564821</v>
      </c>
      <c r="J33" s="148">
        <v>610</v>
      </c>
      <c r="K33" s="148">
        <v>18474</v>
      </c>
      <c r="L33" s="148">
        <v>409223</v>
      </c>
      <c r="M33" s="148">
        <v>11000</v>
      </c>
      <c r="N33" s="148">
        <v>91546</v>
      </c>
      <c r="O33" s="148">
        <v>5329608</v>
      </c>
      <c r="P33" s="148">
        <v>35697</v>
      </c>
    </row>
    <row r="34" spans="1:16" s="10" customFormat="1" ht="15" customHeight="1">
      <c r="A34" s="8" t="s">
        <v>4</v>
      </c>
      <c r="B34" s="150">
        <v>1662360</v>
      </c>
      <c r="C34" s="150">
        <v>101958763</v>
      </c>
      <c r="D34" s="150">
        <v>49438</v>
      </c>
      <c r="E34" s="150">
        <v>270097</v>
      </c>
      <c r="F34" s="150">
        <v>6297046</v>
      </c>
      <c r="G34" s="150">
        <v>11970</v>
      </c>
      <c r="H34" s="150">
        <v>1163103</v>
      </c>
      <c r="I34" s="150">
        <v>3097376</v>
      </c>
      <c r="J34" s="150">
        <v>79</v>
      </c>
      <c r="K34" s="150">
        <v>80018</v>
      </c>
      <c r="L34" s="150">
        <v>972636</v>
      </c>
      <c r="M34" s="150">
        <v>1835</v>
      </c>
      <c r="N34" s="150">
        <v>1900979</v>
      </c>
      <c r="O34" s="150">
        <v>112326486</v>
      </c>
      <c r="P34" s="150">
        <v>45772</v>
      </c>
    </row>
    <row r="36" ht="15" customHeight="1">
      <c r="A36" s="5" t="s">
        <v>143</v>
      </c>
    </row>
    <row r="37" ht="15" customHeight="1">
      <c r="A37" s="5" t="s">
        <v>182</v>
      </c>
    </row>
    <row r="38" ht="15" customHeight="1">
      <c r="A38" s="5" t="s">
        <v>178</v>
      </c>
    </row>
    <row r="39" ht="15" customHeight="1">
      <c r="A39" s="5" t="s">
        <v>196</v>
      </c>
    </row>
    <row r="40" ht="15" customHeight="1">
      <c r="A40" s="122" t="s">
        <v>216</v>
      </c>
    </row>
    <row r="41" ht="15" customHeight="1">
      <c r="A41" s="12" t="s">
        <v>125</v>
      </c>
    </row>
    <row r="43" spans="1:2" ht="15" customHeight="1">
      <c r="A43" s="178" t="s">
        <v>204</v>
      </c>
      <c r="B43" s="178"/>
    </row>
  </sheetData>
  <sheetProtection sheet="1"/>
  <mergeCells count="9">
    <mergeCell ref="A1:P1"/>
    <mergeCell ref="A2:P2"/>
    <mergeCell ref="A3:P3"/>
    <mergeCell ref="A43:B4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2019-11-25T05:43:27Z</dcterms:created>
  <dcterms:modified xsi:type="dcterms:W3CDTF">2020-02-03T05:40:55Z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